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Титул" sheetId="1" r:id="rId1"/>
    <sheet name="2 раздел" sheetId="2" r:id="rId2"/>
    <sheet name="3 раздел" sheetId="3" r:id="rId3"/>
    <sheet name="опред норм начало 2012" sheetId="4" r:id="rId4"/>
  </sheets>
  <externalReferences>
    <externalReference r:id="rId7"/>
  </externalReferences>
  <definedNames>
    <definedName name="_xlnm.Print_Area" localSheetId="2">'3 раздел'!$A$1:$G$56</definedName>
    <definedName name="_xlnm.Print_Area" localSheetId="3">'опред норм начало 2012'!$A$1:$I$59</definedName>
  </definedNames>
  <calcPr fullCalcOnLoad="1" fullPrecision="0" refMode="R1C1"/>
</workbook>
</file>

<file path=xl/sharedStrings.xml><?xml version="1.0" encoding="utf-8"?>
<sst xmlns="http://schemas.openxmlformats.org/spreadsheetml/2006/main" count="314" uniqueCount="255">
  <si>
    <t>(наименование муниципального бюджетного учреждения)</t>
  </si>
  <si>
    <t>(адрес фактического местонахождения муниципального бюджетного учреждения)</t>
  </si>
  <si>
    <t>(наименованние органа, осуществляющего функции и полномочия учредителя)</t>
  </si>
  <si>
    <t>Департамент образования Комитета по социальной политике и культуре администрации г. Иркутска</t>
  </si>
  <si>
    <t>"УТВЕРЖДАЮ"</t>
  </si>
  <si>
    <t>(наименование должности лица, утверждающего документ)</t>
  </si>
  <si>
    <t>(подпись)</t>
  </si>
  <si>
    <t>"____"__________________ 20__ г.</t>
  </si>
  <si>
    <t>коды</t>
  </si>
  <si>
    <t xml:space="preserve">       Форма по КФД</t>
  </si>
  <si>
    <t xml:space="preserve">        Дата</t>
  </si>
  <si>
    <t xml:space="preserve">        по ОКПО</t>
  </si>
  <si>
    <t xml:space="preserve">          по ОКЕИ</t>
  </si>
  <si>
    <t>ИНН</t>
  </si>
  <si>
    <t>КПП</t>
  </si>
  <si>
    <t>Единица измерения: руб.</t>
  </si>
  <si>
    <t>1. Сведения о деятельности муниципального бюджетного учреждения</t>
  </si>
  <si>
    <t>1.1. Цели деятельности муниципального бюджетного учреждения</t>
  </si>
  <si>
    <t>-</t>
  </si>
  <si>
    <t>адаптация обучающихся к жизни в обществе;</t>
  </si>
  <si>
    <t>формирование общей культуры личности обучающихся;</t>
  </si>
  <si>
    <t>создание основы для осознанного выбора образовательных программ;</t>
  </si>
  <si>
    <t>воспитание гражданственности, трудолюбия, уважения к правам и свободам человека, любви к окружающей природе, Родине, семье, формирования здорового образа жизни</t>
  </si>
  <si>
    <t>1.2. Виды деятельности муниципального бюджетного учреждения</t>
  </si>
  <si>
    <t>1.3. Перечень услуг (работ), осуществляемых на платной основе:</t>
  </si>
  <si>
    <t>№</t>
  </si>
  <si>
    <t>Наименование показателя</t>
  </si>
  <si>
    <t>Сумма</t>
  </si>
  <si>
    <t>2. Показатели финансового состояния муниципального учреждения</t>
  </si>
  <si>
    <t>Нефинансовые активы, всего:</t>
  </si>
  <si>
    <t>из них:</t>
  </si>
  <si>
    <t>1.1.</t>
  </si>
  <si>
    <t>Общая балансовая стоимость недвижимого муниципального имущества, всего</t>
  </si>
  <si>
    <t>в том числе:</t>
  </si>
  <si>
    <t>1.1.1.</t>
  </si>
  <si>
    <t>Стоимость имущества, закрепленного собственником имущества за муниципальным учреждением на праве опреативного управления</t>
  </si>
  <si>
    <t>1.1.2.</t>
  </si>
  <si>
    <t>Стоимость имущества, приобретенного муниципальным учреждением за счет средств, выделенных собственником имущества</t>
  </si>
  <si>
    <t>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</si>
  <si>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</si>
  <si>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</t>
  </si>
  <si>
    <t>Остаточная стоимость недвижимого муниципального имущества</t>
  </si>
  <si>
    <t>1.2.</t>
  </si>
  <si>
    <t>Общая балансовая стоимость движимого муниципального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</si>
  <si>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</si>
  <si>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</si>
  <si>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</si>
  <si>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</si>
  <si>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Финансовые активы, всего</t>
  </si>
  <si>
    <t>2.1.</t>
  </si>
  <si>
    <t>Дебиторская задолженность по доходам, полученным за счет средств бюджета города</t>
  </si>
  <si>
    <t>2.2.</t>
  </si>
  <si>
    <t>Дебиторская задолженность по выданным авансам, полученным за счет средств бюджета города, всего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</si>
  <si>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</si>
  <si>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</si>
  <si>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</si>
  <si>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</si>
  <si>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</si>
  <si>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</si>
  <si>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</si>
  <si>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</si>
  <si>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</si>
  <si>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</si>
  <si>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</si>
  <si>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</si>
  <si>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</si>
  <si>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</si>
  <si>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</si>
  <si>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непроизведенных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</si>
  <si>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</si>
  <si>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</si>
  <si>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</si>
  <si>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</si>
  <si>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</si>
  <si>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</si>
  <si>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</si>
  <si>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</si>
  <si>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</si>
  <si>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</si>
  <si>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</si>
  <si>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</si>
  <si>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</si>
  <si>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</si>
  <si>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</si>
  <si>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</si>
  <si>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</si>
  <si>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</si>
  <si>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</si>
  <si>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бюджета города, всего</t>
  </si>
  <si>
    <t>3.3.</t>
  </si>
  <si>
    <t>по начислениям на выплаты по оплате труда</t>
  </si>
  <si>
    <t>3.2.1.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</si>
  <si>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</si>
  <si>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</si>
  <si>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</si>
  <si>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</si>
  <si>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</si>
  <si>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</si>
  <si>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</si>
  <si>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</si>
  <si>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</si>
  <si>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</si>
  <si>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</si>
  <si>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нематериальных активов</t>
  </si>
  <si>
    <t>3.2.8.</t>
  </si>
  <si>
    <t>по приобретению непроизведенных активов</t>
  </si>
  <si>
    <t>3.2.9.</t>
  </si>
  <si>
    <t>по приобретению материальных запасов</t>
  </si>
  <si>
    <t>3.2.10.</t>
  </si>
  <si>
    <t>по оплате прочих расходов</t>
  </si>
  <si>
    <t>3.2.11.</t>
  </si>
  <si>
    <t>по платежам в бюджет</t>
  </si>
  <si>
    <t>3.2.12.</t>
  </si>
  <si>
    <t>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</si>
  <si>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т тной приносящей доход деятельности, всего</t>
  </si>
  <si>
    <t>по приобретению основных средств</t>
  </si>
  <si>
    <t>3.2.13.</t>
  </si>
  <si>
    <t>3.3.1.</t>
  </si>
  <si>
    <t>3.3.2.</t>
  </si>
  <si>
    <t>3.3.3.</t>
  </si>
  <si>
    <t>3.3.4.</t>
  </si>
  <si>
    <t>3.3.5.</t>
  </si>
  <si>
    <t>3.3.6.</t>
  </si>
  <si>
    <t>3.3.7.</t>
  </si>
  <si>
    <t>3. Показатели по поступлениям и выплатам учреждения</t>
  </si>
  <si>
    <t>Код по бюджетной калссификации операций сектора государственного управления</t>
  </si>
  <si>
    <t>Всего</t>
  </si>
  <si>
    <t>в том числе</t>
  </si>
  <si>
    <t>Субсидия на возмещение нормативных затрат, связанных с оказанием учреждением в соответствии с муниципальным заданием муниципальных услуг (выполнением работ)</t>
  </si>
  <si>
    <t>Субсидия, предоставляемая в соответствии с решением о бюджете на осуществление соотвтествующих целей</t>
  </si>
  <si>
    <t>Бюджетные инвестиции</t>
  </si>
  <si>
    <t>Поступления от оказания учреждением услуг на платной основе, другие поступления от иной приносящей доход деятельности, безвозмездные перечисления от физических и юридических лиц</t>
  </si>
  <si>
    <t>Планируемый остаток средств на начало планируемого года</t>
  </si>
  <si>
    <t>Поступления, всего</t>
  </si>
  <si>
    <t>Субсидии на выполнение муниципального задания</t>
  </si>
  <si>
    <t>Целевая субсидия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</si>
  <si>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</si>
  <si>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</si>
  <si>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</si>
  <si>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</si>
  <si>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</si>
  <si>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</si>
  <si>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</si>
  <si>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</si>
  <si>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х</t>
  </si>
  <si>
    <t>Оплата работ, услуг, всего</t>
  </si>
  <si>
    <t>услуги связи</t>
  </si>
  <si>
    <t>коммунальные услуги, всего</t>
  </si>
  <si>
    <t>работы, услуги по содержанию имущества, всего</t>
  </si>
  <si>
    <t>прочие работы, услуги, всего</t>
  </si>
  <si>
    <t>Прочие расходы, всего</t>
  </si>
  <si>
    <t>- налоговые отчисления в бюджеты всех уровней</t>
  </si>
  <si>
    <t>- неналоговые отчисления в бюджеты всех уровней</t>
  </si>
  <si>
    <t>- прочие текущие расходы</t>
  </si>
  <si>
    <t>Поступление нефинансовых активов, всего</t>
  </si>
  <si>
    <t>увеличение стоимости основных средств, всего</t>
  </si>
  <si>
    <t>- приобретение оборудования</t>
  </si>
  <si>
    <t>- прочие основные средства</t>
  </si>
  <si>
    <t>увеличение стоимости материальных запасов, всего</t>
  </si>
  <si>
    <t>Справочно:</t>
  </si>
  <si>
    <t>Объем публичных обязательств перед физическими лицами в денежной форме, полномочия по исполнению которых от имени администрации г. Иркутска передаются в установленном порядке учреждению, всего</t>
  </si>
  <si>
    <t>безвозмездные поступления</t>
  </si>
  <si>
    <t>Нормативные затраты на оказание муниципальной услуги</t>
  </si>
  <si>
    <t>1.1.ФОТ и начисления на выплаты по оплате труда персонала</t>
  </si>
  <si>
    <t>212-2</t>
  </si>
  <si>
    <t>226-4</t>
  </si>
  <si>
    <t>2. Затраты на общехозяйственные нужды</t>
  </si>
  <si>
    <t>Объем услуги, ед.изм.</t>
  </si>
  <si>
    <t>Норматив затрат на единицу услуги</t>
  </si>
  <si>
    <t>Нормативные затраты на содержание имущества</t>
  </si>
  <si>
    <t>225-1</t>
  </si>
  <si>
    <t>225-4-2</t>
  </si>
  <si>
    <t>225-3</t>
  </si>
  <si>
    <t>Итого затраты на содержание имущества</t>
  </si>
  <si>
    <t>Код</t>
  </si>
  <si>
    <t>Статья затрат</t>
  </si>
  <si>
    <t>Наименование услуги</t>
  </si>
  <si>
    <t>V</t>
  </si>
  <si>
    <t>T</t>
  </si>
  <si>
    <t>Итого затрат</t>
  </si>
  <si>
    <t>D</t>
  </si>
  <si>
    <t>Руб./ед.изм.</t>
  </si>
  <si>
    <t>руб.</t>
  </si>
  <si>
    <t>2.1.ФОТ и начисления на выплаты по оплате труда работников (АУП, административно-хозяйственный, вспомогательный и прочие)</t>
  </si>
  <si>
    <t>Итого затраты на услугу</t>
  </si>
  <si>
    <t>1.1.эксплуатация системы охранной сигнализации и противопожарной безопасности</t>
  </si>
  <si>
    <t>2. нормативные затраты на содержание объектов особо ценного движимого имущества:</t>
  </si>
  <si>
    <t>чел.</t>
  </si>
  <si>
    <t>310-2</t>
  </si>
  <si>
    <t>Текущий ремонт</t>
  </si>
  <si>
    <t xml:space="preserve"> гарантии организации  предоставления услуг на получение общедоступного и бесплатного дошкольного образования</t>
  </si>
  <si>
    <t>организация  предоставления услуг на получение общедоступного и бесплатного дошкольного образования</t>
  </si>
  <si>
    <t xml:space="preserve"> услуга на получение общедоступного и бесплатного дошкольного образования</t>
  </si>
  <si>
    <t xml:space="preserve">Услуга </t>
  </si>
  <si>
    <t>Примечание</t>
  </si>
  <si>
    <t>ВСЕГО</t>
  </si>
  <si>
    <t>ед.изм.</t>
  </si>
  <si>
    <t>%</t>
  </si>
  <si>
    <t>1.Нормативные затраты, непосредственно связанные с оказанием муниципальной услуги</t>
  </si>
  <si>
    <t>Методическая литература</t>
  </si>
  <si>
    <t>1.2.Приобретение материальных запасов</t>
  </si>
  <si>
    <t>1.3.Коммунальные услуги</t>
  </si>
  <si>
    <t>1.3.1.холодное водоснабжение и водоотведение</t>
  </si>
  <si>
    <t>1.3.2.горячее водоснабжение</t>
  </si>
  <si>
    <t>1.3.3.теплоснабжение</t>
  </si>
  <si>
    <t>1.3.4.электроснабжение</t>
  </si>
  <si>
    <t>1.4.Прочие</t>
  </si>
  <si>
    <t>2.2.услуги связи</t>
  </si>
  <si>
    <t>2.3.транспортные услуги</t>
  </si>
  <si>
    <t>2.4.Прочие</t>
  </si>
  <si>
    <t>1.нормативные затраты на содержание объектов недвижимого имущества</t>
  </si>
  <si>
    <t>1.2.содержание прилегающих территорий</t>
  </si>
  <si>
    <t>1.4.текущий ремонт</t>
  </si>
  <si>
    <t>225-2</t>
  </si>
  <si>
    <t>2.3.1.Затраты на поверку приборов учета и весоизмерительного оборудования, промывка системы отопления</t>
  </si>
  <si>
    <t>2.3.2. техническое обслуживание и текущий ремонт объектов особо ценного движимого имущества</t>
  </si>
  <si>
    <t>2.3.3. материальные запасы, потребляемые в рамках содержания особо ценного движимого имущества</t>
  </si>
  <si>
    <t>2.3.4. обязательное страхование гражданской ответственности владельцев транспортных средств</t>
  </si>
  <si>
    <t>2.3.5. прочие (налоги)</t>
  </si>
  <si>
    <t>3.комммунальные услуги (за исключением НЗ, отнесенных к НЗ на оказание услуги):</t>
  </si>
  <si>
    <t>3.1.холодное водоснабжение и водоотведение</t>
  </si>
  <si>
    <t>6,25/7,22</t>
  </si>
  <si>
    <t>3.2.горячее водоснабжение</t>
  </si>
  <si>
    <t>3.3.теплоснабжение</t>
  </si>
  <si>
    <t>3.4.электроснабжение</t>
  </si>
  <si>
    <t>Целевые субсидии</t>
  </si>
  <si>
    <t>Расходы на иные цели</t>
  </si>
  <si>
    <t>211-213</t>
  </si>
  <si>
    <t>Молодые специалисты</t>
  </si>
  <si>
    <t>ВСЕГО РАСХОДОВ по учреждению</t>
  </si>
  <si>
    <t>Прочие расходы</t>
  </si>
  <si>
    <t xml:space="preserve">Питание </t>
  </si>
  <si>
    <t xml:space="preserve">Приложение № 1 к Порядку составления и </t>
  </si>
  <si>
    <t>утверждения плана финансово-</t>
  </si>
  <si>
    <t xml:space="preserve">хозяйственной деятельности </t>
  </si>
  <si>
    <t xml:space="preserve">муниципальных образовательных </t>
  </si>
  <si>
    <t xml:space="preserve">учреждений города Иркутска, </t>
  </si>
  <si>
    <t xml:space="preserve">подведомственных департаменту </t>
  </si>
  <si>
    <t>образования комитета по социальной</t>
  </si>
  <si>
    <t>политике и культуре администрации</t>
  </si>
  <si>
    <t>г. Иркутска</t>
  </si>
  <si>
    <t>от 28.12.2011 №214-82-1046/11</t>
  </si>
  <si>
    <t>225-4-1</t>
  </si>
  <si>
    <t>подготовка к зиме</t>
  </si>
  <si>
    <t>приобретение оборудования</t>
  </si>
  <si>
    <t>Исполнитель: Вед.экономист Козлова Э.О.</t>
  </si>
  <si>
    <t>Тел.: 533-767</t>
  </si>
  <si>
    <t>Плановый 2014 год</t>
  </si>
  <si>
    <t>Муниципальноедошкольное образовательное учреждение детский сад комбинированного вида № 54 г. Иркутска</t>
  </si>
  <si>
    <t>664081 г. Иркутск, ул. Кр.Мадьяр,70</t>
  </si>
  <si>
    <t>Определение норматива затрат на оказание муниципальной услуги и содержание имущества на 2014 год по МБДОУ г.Иркутска детскому саду № 54</t>
  </si>
  <si>
    <t>Смирнова Е.Н</t>
  </si>
  <si>
    <t>Заведующая МБДОУ г.Иркутска детского сада № 54</t>
  </si>
  <si>
    <t>Обязательства на 01.01.2014, всего</t>
  </si>
  <si>
    <t>План финансово-хозяйственной на 2014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</si>
</sst>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"/>
    <numFmt numFmtId="186" formatCode="0.00000"/>
    <numFmt numFmtId="187" formatCode="0.0000"/>
    <numFmt numFmtId="188" formatCode="0.000"/>
    <numFmt numFmtId="189" formatCode="0.0000000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54">
      <alignment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54" applyFont="1">
      <alignment/>
      <protection/>
    </xf>
    <xf numFmtId="0" fontId="3" fillId="0" borderId="0" xfId="0" applyFont="1" applyAlignment="1">
      <alignment/>
    </xf>
    <xf numFmtId="0" fontId="6" fillId="0" borderId="0" xfId="54" applyFont="1">
      <alignment/>
      <protection/>
    </xf>
    <xf numFmtId="0" fontId="6" fillId="33" borderId="0" xfId="54" applyFont="1" applyFill="1" applyAlignment="1">
      <alignment horizontal="center"/>
      <protection/>
    </xf>
    <xf numFmtId="0" fontId="10" fillId="33" borderId="0" xfId="54" applyFont="1" applyFill="1" applyAlignment="1">
      <alignment horizontal="center"/>
      <protection/>
    </xf>
    <xf numFmtId="0" fontId="12" fillId="0" borderId="0" xfId="54" applyFont="1">
      <alignment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0" xfId="54" applyFont="1" applyBorder="1" applyAlignment="1">
      <alignment horizontal="center"/>
      <protection/>
    </xf>
    <xf numFmtId="0" fontId="12" fillId="0" borderId="10" xfId="54" applyFont="1" applyBorder="1">
      <alignment/>
      <protection/>
    </xf>
    <xf numFmtId="0" fontId="12" fillId="0" borderId="12" xfId="54" applyFont="1" applyBorder="1" applyAlignment="1">
      <alignment horizontal="center" vertical="center"/>
      <protection/>
    </xf>
    <xf numFmtId="0" fontId="13" fillId="33" borderId="10" xfId="54" applyFont="1" applyFill="1" applyBorder="1" applyAlignment="1">
      <alignment horizontal="center" wrapText="1"/>
      <protection/>
    </xf>
    <xf numFmtId="0" fontId="13" fillId="0" borderId="13" xfId="54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wrapText="1"/>
      <protection/>
    </xf>
    <xf numFmtId="0" fontId="11" fillId="33" borderId="10" xfId="54" applyFont="1" applyFill="1" applyBorder="1" applyAlignment="1">
      <alignment horizontal="center" wrapText="1"/>
      <protection/>
    </xf>
    <xf numFmtId="0" fontId="11" fillId="0" borderId="10" xfId="54" applyFont="1" applyBorder="1" applyAlignment="1">
      <alignment horizontal="center"/>
      <protection/>
    </xf>
    <xf numFmtId="0" fontId="11" fillId="0" borderId="10" xfId="54" applyFont="1" applyBorder="1">
      <alignment/>
      <protection/>
    </xf>
    <xf numFmtId="0" fontId="13" fillId="0" borderId="10" xfId="54" applyFont="1" applyBorder="1" applyAlignment="1">
      <alignment wrapText="1"/>
      <protection/>
    </xf>
    <xf numFmtId="43" fontId="11" fillId="0" borderId="10" xfId="64" applyFont="1" applyBorder="1" applyAlignment="1">
      <alignment/>
    </xf>
    <xf numFmtId="43" fontId="11" fillId="33" borderId="10" xfId="64" applyFont="1" applyFill="1" applyBorder="1" applyAlignment="1">
      <alignment/>
    </xf>
    <xf numFmtId="2" fontId="11" fillId="0" borderId="10" xfId="54" applyNumberFormat="1" applyFont="1" applyBorder="1" applyAlignment="1">
      <alignment horizontal="center"/>
      <protection/>
    </xf>
    <xf numFmtId="2" fontId="11" fillId="34" borderId="10" xfId="54" applyNumberFormat="1" applyFont="1" applyFill="1" applyBorder="1" applyAlignment="1">
      <alignment horizontal="center"/>
      <protection/>
    </xf>
    <xf numFmtId="2" fontId="11" fillId="35" borderId="10" xfId="54" applyNumberFormat="1" applyFont="1" applyFill="1" applyBorder="1" applyAlignment="1">
      <alignment horizontal="center"/>
      <protection/>
    </xf>
    <xf numFmtId="0" fontId="13" fillId="36" borderId="10" xfId="54" applyFont="1" applyFill="1" applyBorder="1" applyAlignment="1">
      <alignment horizontal="center"/>
      <protection/>
    </xf>
    <xf numFmtId="0" fontId="11" fillId="35" borderId="10" xfId="54" applyFont="1" applyFill="1" applyBorder="1" applyAlignment="1">
      <alignment horizontal="center"/>
      <protection/>
    </xf>
    <xf numFmtId="0" fontId="12" fillId="0" borderId="10" xfId="54" applyFont="1" applyBorder="1" applyAlignment="1">
      <alignment wrapText="1"/>
      <protection/>
    </xf>
    <xf numFmtId="0" fontId="11" fillId="33" borderId="10" xfId="54" applyFont="1" applyFill="1" applyBorder="1" applyAlignment="1">
      <alignment horizontal="center"/>
      <protection/>
    </xf>
    <xf numFmtId="0" fontId="11" fillId="35" borderId="10" xfId="54" applyFont="1" applyFill="1" applyBorder="1" applyAlignment="1">
      <alignment wrapText="1"/>
      <protection/>
    </xf>
    <xf numFmtId="2" fontId="11" fillId="33" borderId="10" xfId="54" applyNumberFormat="1" applyFont="1" applyFill="1" applyBorder="1" applyAlignment="1">
      <alignment horizontal="center"/>
      <protection/>
    </xf>
    <xf numFmtId="0" fontId="11" fillId="37" borderId="10" xfId="54" applyFont="1" applyFill="1" applyBorder="1" applyAlignment="1">
      <alignment horizontal="center"/>
      <protection/>
    </xf>
    <xf numFmtId="0" fontId="13" fillId="38" borderId="10" xfId="54" applyFont="1" applyFill="1" applyBorder="1" applyAlignment="1">
      <alignment horizontal="center"/>
      <protection/>
    </xf>
    <xf numFmtId="0" fontId="13" fillId="38" borderId="10" xfId="54" applyFont="1" applyFill="1" applyBorder="1" applyAlignment="1">
      <alignment wrapText="1"/>
      <protection/>
    </xf>
    <xf numFmtId="43" fontId="11" fillId="38" borderId="10" xfId="54" applyNumberFormat="1" applyFont="1" applyFill="1" applyBorder="1">
      <alignment/>
      <protection/>
    </xf>
    <xf numFmtId="0" fontId="11" fillId="38" borderId="10" xfId="54" applyFont="1" applyFill="1" applyBorder="1">
      <alignment/>
      <protection/>
    </xf>
    <xf numFmtId="43" fontId="11" fillId="38" borderId="10" xfId="54" applyNumberFormat="1" applyFont="1" applyFill="1" applyBorder="1" applyAlignment="1">
      <alignment horizontal="center"/>
      <protection/>
    </xf>
    <xf numFmtId="0" fontId="12" fillId="38" borderId="10" xfId="54" applyFont="1" applyFill="1" applyBorder="1">
      <alignment/>
      <protection/>
    </xf>
    <xf numFmtId="0" fontId="12" fillId="38" borderId="0" xfId="54" applyFont="1" applyFill="1">
      <alignment/>
      <protection/>
    </xf>
    <xf numFmtId="43" fontId="13" fillId="0" borderId="10" xfId="54" applyNumberFormat="1" applyFont="1" applyBorder="1" applyAlignment="1">
      <alignment wrapText="1"/>
      <protection/>
    </xf>
    <xf numFmtId="43" fontId="11" fillId="0" borderId="10" xfId="54" applyNumberFormat="1" applyFont="1" applyBorder="1">
      <alignment/>
      <protection/>
    </xf>
    <xf numFmtId="43" fontId="11" fillId="33" borderId="10" xfId="54" applyNumberFormat="1" applyFont="1" applyFill="1" applyBorder="1" applyAlignment="1">
      <alignment/>
      <protection/>
    </xf>
    <xf numFmtId="2" fontId="12" fillId="0" borderId="0" xfId="54" applyNumberFormat="1" applyFont="1">
      <alignment/>
      <protection/>
    </xf>
    <xf numFmtId="0" fontId="11" fillId="33" borderId="10" xfId="54" applyFont="1" applyFill="1" applyBorder="1">
      <alignment/>
      <protection/>
    </xf>
    <xf numFmtId="0" fontId="13" fillId="0" borderId="10" xfId="54" applyFont="1" applyFill="1" applyBorder="1" applyAlignment="1">
      <alignment horizontal="center"/>
      <protection/>
    </xf>
    <xf numFmtId="0" fontId="14" fillId="38" borderId="10" xfId="54" applyFont="1" applyFill="1" applyBorder="1" applyAlignment="1">
      <alignment wrapText="1"/>
      <protection/>
    </xf>
    <xf numFmtId="43" fontId="12" fillId="38" borderId="10" xfId="54" applyNumberFormat="1" applyFont="1" applyFill="1" applyBorder="1" applyAlignment="1">
      <alignment horizontal="center"/>
      <protection/>
    </xf>
    <xf numFmtId="0" fontId="12" fillId="33" borderId="0" xfId="54" applyFont="1" applyFill="1" applyAlignment="1">
      <alignment horizontal="center"/>
      <protection/>
    </xf>
    <xf numFmtId="2" fontId="11" fillId="38" borderId="10" xfId="54" applyNumberFormat="1" applyFont="1" applyFill="1" applyBorder="1" applyAlignment="1">
      <alignment horizontal="center"/>
      <protection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9" fillId="39" borderId="10" xfId="53" applyNumberFormat="1" applyFont="1" applyFill="1" applyBorder="1" applyAlignment="1">
      <alignment horizontal="right"/>
      <protection/>
    </xf>
    <xf numFmtId="4" fontId="1" fillId="39" borderId="10" xfId="0" applyNumberFormat="1" applyFont="1" applyFill="1" applyBorder="1" applyAlignment="1">
      <alignment/>
    </xf>
    <xf numFmtId="4" fontId="9" fillId="39" borderId="11" xfId="0" applyNumberFormat="1" applyFont="1" applyFill="1" applyBorder="1" applyAlignment="1">
      <alignment horizontal="right" vertical="center"/>
    </xf>
    <xf numFmtId="4" fontId="1" fillId="4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9" fillId="42" borderId="11" xfId="0" applyNumberFormat="1" applyFont="1" applyFill="1" applyBorder="1" applyAlignment="1">
      <alignment horizontal="right" vertical="center"/>
    </xf>
    <xf numFmtId="4" fontId="9" fillId="42" borderId="11" xfId="0" applyNumberFormat="1" applyFont="1" applyFill="1" applyBorder="1" applyAlignment="1">
      <alignment horizontal="right"/>
    </xf>
    <xf numFmtId="4" fontId="9" fillId="42" borderId="10" xfId="0" applyNumberFormat="1" applyFont="1" applyFill="1" applyBorder="1" applyAlignment="1">
      <alignment horizontal="right"/>
    </xf>
    <xf numFmtId="4" fontId="1" fillId="42" borderId="10" xfId="0" applyNumberFormat="1" applyFont="1" applyFill="1" applyBorder="1" applyAlignment="1">
      <alignment/>
    </xf>
    <xf numFmtId="4" fontId="1" fillId="42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16" fillId="0" borderId="0" xfId="54" applyFont="1" applyAlignment="1">
      <alignment wrapText="1"/>
      <protection/>
    </xf>
    <xf numFmtId="0" fontId="16" fillId="33" borderId="0" xfId="54" applyFont="1" applyFill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 shrinkToFit="1"/>
    </xf>
    <xf numFmtId="0" fontId="17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wrapText="1" shrinkToFit="1"/>
    </xf>
    <xf numFmtId="0" fontId="17" fillId="35" borderId="10" xfId="0" applyFont="1" applyFill="1" applyBorder="1" applyAlignment="1">
      <alignment wrapText="1" shrinkToFit="1"/>
    </xf>
    <xf numFmtId="0" fontId="0" fillId="0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wrapText="1" shrinkToFit="1"/>
    </xf>
    <xf numFmtId="49" fontId="0" fillId="0" borderId="10" xfId="0" applyNumberFormat="1" applyFont="1" applyBorder="1" applyAlignment="1">
      <alignment wrapText="1" shrinkToFit="1"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wrapText="1" shrinkToFit="1"/>
    </xf>
    <xf numFmtId="49" fontId="0" fillId="0" borderId="0" xfId="0" applyNumberFormat="1" applyFont="1" applyFill="1" applyBorder="1" applyAlignment="1">
      <alignment wrapText="1" shrinkToFit="1"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justify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left" wrapText="1" shrinkToFit="1"/>
    </xf>
    <xf numFmtId="0" fontId="1" fillId="0" borderId="0" xfId="0" applyFont="1" applyAlignment="1">
      <alignment horizontal="left" wrapText="1" shrinkToFit="1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 shrinkToFit="1"/>
    </xf>
    <xf numFmtId="0" fontId="1" fillId="0" borderId="0" xfId="0" applyFont="1" applyAlignment="1">
      <alignment horizontal="center" wrapText="1" shrinkToFit="1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 vertical="center" wrapText="1" shrinkToFit="1"/>
    </xf>
    <xf numFmtId="0" fontId="1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/>
    </xf>
    <xf numFmtId="0" fontId="16" fillId="0" borderId="0" xfId="54" applyFont="1" applyAlignment="1">
      <alignment horizontal="left" wrapText="1"/>
      <protection/>
    </xf>
    <xf numFmtId="0" fontId="15" fillId="0" borderId="0" xfId="54" applyFont="1" applyAlignment="1">
      <alignment horizontal="center" vertical="justify"/>
      <protection/>
    </xf>
    <xf numFmtId="0" fontId="13" fillId="36" borderId="15" xfId="54" applyFont="1" applyFill="1" applyBorder="1" applyAlignment="1">
      <alignment horizontal="center"/>
      <protection/>
    </xf>
    <xf numFmtId="0" fontId="12" fillId="36" borderId="16" xfId="54" applyFont="1" applyFill="1" applyBorder="1" applyAlignment="1">
      <alignment horizontal="center"/>
      <protection/>
    </xf>
    <xf numFmtId="0" fontId="13" fillId="0" borderId="15" xfId="54" applyFont="1" applyBorder="1" applyAlignment="1">
      <alignment horizontal="center" vertical="center"/>
      <protection/>
    </xf>
    <xf numFmtId="0" fontId="13" fillId="0" borderId="16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10" xfId="54" applyFont="1" applyBorder="1" applyAlignment="1">
      <alignment horizontal="center"/>
      <protection/>
    </xf>
    <xf numFmtId="0" fontId="13" fillId="0" borderId="12" xfId="54" applyFont="1" applyBorder="1" applyAlignment="1">
      <alignment horizontal="center" wrapText="1"/>
      <protection/>
    </xf>
    <xf numFmtId="0" fontId="13" fillId="0" borderId="17" xfId="54" applyFont="1" applyBorder="1" applyAlignment="1">
      <alignment horizontal="center" wrapText="1"/>
      <protection/>
    </xf>
    <xf numFmtId="0" fontId="13" fillId="0" borderId="18" xfId="54" applyFont="1" applyBorder="1" applyAlignment="1">
      <alignment horizontal="center" wrapText="1"/>
      <protection/>
    </xf>
    <xf numFmtId="0" fontId="12" fillId="0" borderId="16" xfId="54" applyFont="1" applyBorder="1" applyAlignment="1">
      <alignment horizontal="center" vertical="center"/>
      <protection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 раздел" xfId="53"/>
    <cellStyle name="Обычный_47 - приме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47 - пример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69;&#1082;&#1086;&#1085;&#1086;&#1084;\_&#1048;&#1057;&#1055;&#1054;&#1051;&#1053;&#1045;&#1053;&#1048;&#1045;\2014&#1075;\&#1086;&#1090;&#1095;&#1077;&#1090;%20&#1085;&#1072;%2001.02.14%20&#1087;&#1086;%20&#1091;&#1095;&#1088;&#1077;&#1078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703">
          <cell r="B703">
            <v>6123</v>
          </cell>
        </row>
        <row r="704">
          <cell r="D704">
            <v>3412114</v>
          </cell>
        </row>
        <row r="706">
          <cell r="B706">
            <v>3432178.7</v>
          </cell>
        </row>
        <row r="709">
          <cell r="B709">
            <v>27350.15</v>
          </cell>
        </row>
        <row r="710">
          <cell r="D710">
            <v>4895313</v>
          </cell>
        </row>
        <row r="712">
          <cell r="B712">
            <v>22900</v>
          </cell>
        </row>
        <row r="713">
          <cell r="B713">
            <v>670000</v>
          </cell>
        </row>
        <row r="714">
          <cell r="B714">
            <v>144500</v>
          </cell>
        </row>
        <row r="715">
          <cell r="B715">
            <v>265300</v>
          </cell>
        </row>
        <row r="716">
          <cell r="B716">
            <v>128400</v>
          </cell>
        </row>
        <row r="717">
          <cell r="B717">
            <v>21100</v>
          </cell>
        </row>
        <row r="718">
          <cell r="B718">
            <v>279400</v>
          </cell>
        </row>
        <row r="719">
          <cell r="B719">
            <v>3148613</v>
          </cell>
        </row>
        <row r="720">
          <cell r="B720">
            <v>1700</v>
          </cell>
        </row>
        <row r="721">
          <cell r="B721">
            <v>53000</v>
          </cell>
        </row>
        <row r="722">
          <cell r="B722">
            <v>3400</v>
          </cell>
        </row>
        <row r="723">
          <cell r="B723">
            <v>143168.57</v>
          </cell>
        </row>
        <row r="724">
          <cell r="B724">
            <v>14000</v>
          </cell>
        </row>
        <row r="726">
          <cell r="D726">
            <v>13299000</v>
          </cell>
        </row>
        <row r="728">
          <cell r="B728">
            <v>10115000</v>
          </cell>
        </row>
        <row r="729">
          <cell r="B729">
            <v>3055000</v>
          </cell>
        </row>
        <row r="730">
          <cell r="B730">
            <v>25800</v>
          </cell>
        </row>
        <row r="731">
          <cell r="B731">
            <v>103200</v>
          </cell>
        </row>
        <row r="733">
          <cell r="C733">
            <v>871700</v>
          </cell>
          <cell r="E733">
            <v>871700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6">
      <selection activeCell="A21" sqref="A21:I21"/>
    </sheetView>
  </sheetViews>
  <sheetFormatPr defaultColWidth="9.140625" defaultRowHeight="12.75"/>
  <cols>
    <col min="2" max="2" width="11.00390625" style="0" bestFit="1" customWidth="1"/>
    <col min="9" max="9" width="20.140625" style="0" customWidth="1"/>
  </cols>
  <sheetData>
    <row r="1" ht="12.75">
      <c r="G1" t="s">
        <v>232</v>
      </c>
    </row>
    <row r="2" ht="12.75">
      <c r="G2" t="s">
        <v>233</v>
      </c>
    </row>
    <row r="3" ht="12.75">
      <c r="G3" t="s">
        <v>234</v>
      </c>
    </row>
    <row r="4" ht="12.75">
      <c r="G4" t="s">
        <v>235</v>
      </c>
    </row>
    <row r="5" ht="12.75">
      <c r="G5" t="s">
        <v>236</v>
      </c>
    </row>
    <row r="6" ht="12.75">
      <c r="G6" t="s">
        <v>237</v>
      </c>
    </row>
    <row r="7" ht="12.75">
      <c r="G7" t="s">
        <v>238</v>
      </c>
    </row>
    <row r="8" ht="12.75">
      <c r="G8" t="s">
        <v>239</v>
      </c>
    </row>
    <row r="9" ht="12.75">
      <c r="G9" t="s">
        <v>240</v>
      </c>
    </row>
    <row r="10" ht="12.75">
      <c r="G10" t="s">
        <v>241</v>
      </c>
    </row>
    <row r="13" spans="5:9" ht="12.75" customHeight="1">
      <c r="E13" s="125" t="s">
        <v>4</v>
      </c>
      <c r="F13" s="125"/>
      <c r="G13" s="125"/>
      <c r="H13" s="125"/>
      <c r="I13" s="125"/>
    </row>
    <row r="14" spans="5:9" ht="17.25" customHeight="1">
      <c r="E14" s="127"/>
      <c r="F14" s="127"/>
      <c r="G14" s="127"/>
      <c r="H14" s="127"/>
      <c r="I14" s="127"/>
    </row>
    <row r="15" spans="1:9" ht="10.5" customHeight="1">
      <c r="A15" s="20"/>
      <c r="E15" s="126" t="s">
        <v>5</v>
      </c>
      <c r="F15" s="126"/>
      <c r="G15" s="126"/>
      <c r="H15" s="126"/>
      <c r="I15" s="126"/>
    </row>
    <row r="16" spans="1:9" ht="9" customHeight="1">
      <c r="A16" s="20"/>
      <c r="B16" s="20"/>
      <c r="C16" s="20"/>
      <c r="E16" s="127"/>
      <c r="F16" s="127"/>
      <c r="G16" s="127"/>
      <c r="H16" s="127"/>
      <c r="I16" s="127"/>
    </row>
    <row r="17" spans="5:9" ht="10.5" customHeight="1">
      <c r="E17" s="119" t="s">
        <v>6</v>
      </c>
      <c r="F17" s="119"/>
      <c r="G17" s="119"/>
      <c r="H17" s="119"/>
      <c r="I17" s="119"/>
    </row>
    <row r="18" spans="5:9" ht="15">
      <c r="E18" s="120" t="s">
        <v>7</v>
      </c>
      <c r="F18" s="120"/>
      <c r="G18" s="120"/>
      <c r="H18" s="120"/>
      <c r="I18" s="120"/>
    </row>
    <row r="19" ht="8.25" customHeight="1">
      <c r="A19" s="20"/>
    </row>
    <row r="20" ht="12.75">
      <c r="A20" s="20"/>
    </row>
    <row r="21" spans="1:9" ht="35.25" customHeight="1">
      <c r="A21" s="123" t="s">
        <v>254</v>
      </c>
      <c r="B21" s="123"/>
      <c r="C21" s="123"/>
      <c r="D21" s="123"/>
      <c r="E21" s="123"/>
      <c r="F21" s="123"/>
      <c r="G21" s="123"/>
      <c r="H21" s="123"/>
      <c r="I21" s="123"/>
    </row>
    <row r="23" spans="1:9" ht="49.5" customHeight="1">
      <c r="A23" s="124" t="s">
        <v>248</v>
      </c>
      <c r="B23" s="124"/>
      <c r="C23" s="124"/>
      <c r="D23" s="124"/>
      <c r="E23" s="124"/>
      <c r="F23" s="124"/>
      <c r="G23" s="124"/>
      <c r="H23" s="124"/>
      <c r="I23" s="124"/>
    </row>
    <row r="24" spans="1:9" ht="9.75" customHeight="1">
      <c r="A24" s="122" t="s">
        <v>0</v>
      </c>
      <c r="B24" s="122"/>
      <c r="C24" s="122"/>
      <c r="D24" s="122"/>
      <c r="E24" s="122"/>
      <c r="F24" s="122"/>
      <c r="G24" s="122"/>
      <c r="H24" s="122"/>
      <c r="I24" s="122"/>
    </row>
    <row r="25" spans="1:9" ht="20.25" customHeight="1">
      <c r="A25" s="121" t="s">
        <v>249</v>
      </c>
      <c r="B25" s="121"/>
      <c r="C25" s="121"/>
      <c r="D25" s="121"/>
      <c r="E25" s="121"/>
      <c r="F25" s="121"/>
      <c r="G25" s="121"/>
      <c r="H25" s="121"/>
      <c r="I25" s="121"/>
    </row>
    <row r="26" spans="1:9" ht="9" customHeight="1">
      <c r="A26" s="122" t="s">
        <v>1</v>
      </c>
      <c r="B26" s="122"/>
      <c r="C26" s="122"/>
      <c r="D26" s="122"/>
      <c r="E26" s="122"/>
      <c r="F26" s="122"/>
      <c r="G26" s="122"/>
      <c r="H26" s="122"/>
      <c r="I26" s="122"/>
    </row>
    <row r="27" spans="1:9" ht="32.25" customHeight="1">
      <c r="A27" s="124" t="s">
        <v>3</v>
      </c>
      <c r="B27" s="124"/>
      <c r="C27" s="124"/>
      <c r="D27" s="124"/>
      <c r="E27" s="124"/>
      <c r="F27" s="124"/>
      <c r="G27" s="124"/>
      <c r="H27" s="124"/>
      <c r="I27" s="124"/>
    </row>
    <row r="28" spans="1:9" ht="9.75" customHeight="1">
      <c r="A28" s="119" t="s">
        <v>2</v>
      </c>
      <c r="B28" s="119"/>
      <c r="C28" s="119"/>
      <c r="D28" s="119"/>
      <c r="E28" s="119"/>
      <c r="F28" s="119"/>
      <c r="G28" s="119"/>
      <c r="H28" s="119"/>
      <c r="I28" s="119"/>
    </row>
    <row r="30" spans="8:9" ht="12.75">
      <c r="H30" s="115" t="s">
        <v>8</v>
      </c>
      <c r="I30" s="115"/>
    </row>
    <row r="31" spans="6:9" ht="12.75">
      <c r="F31" t="s">
        <v>9</v>
      </c>
      <c r="H31" s="115"/>
      <c r="I31" s="115"/>
    </row>
    <row r="32" spans="1:9" ht="15">
      <c r="A32" s="120" t="s">
        <v>7</v>
      </c>
      <c r="B32" s="120"/>
      <c r="C32" s="120"/>
      <c r="D32" s="120"/>
      <c r="E32" s="120"/>
      <c r="F32" t="s">
        <v>10</v>
      </c>
      <c r="H32" s="115"/>
      <c r="I32" s="115"/>
    </row>
    <row r="33" spans="6:9" ht="12.75">
      <c r="F33" t="s">
        <v>11</v>
      </c>
      <c r="H33" s="115"/>
      <c r="I33" s="115"/>
    </row>
    <row r="34" spans="8:9" ht="12.75">
      <c r="H34" s="115"/>
      <c r="I34" s="115"/>
    </row>
    <row r="35" spans="1:9" ht="12.75">
      <c r="A35" t="s">
        <v>13</v>
      </c>
      <c r="B35">
        <v>3811054877</v>
      </c>
      <c r="H35" s="115"/>
      <c r="I35" s="115"/>
    </row>
    <row r="36" spans="8:9" ht="12.75">
      <c r="H36" s="115"/>
      <c r="I36" s="115"/>
    </row>
    <row r="37" spans="1:9" ht="12.75">
      <c r="A37" t="s">
        <v>14</v>
      </c>
      <c r="B37">
        <v>381101001</v>
      </c>
      <c r="H37" s="115"/>
      <c r="I37" s="115"/>
    </row>
    <row r="38" spans="6:9" ht="12.75">
      <c r="F38" t="s">
        <v>12</v>
      </c>
      <c r="H38" s="115">
        <v>383</v>
      </c>
      <c r="I38" s="115"/>
    </row>
    <row r="39" ht="12.75">
      <c r="A39" t="s">
        <v>15</v>
      </c>
    </row>
    <row r="41" spans="1:9" ht="15.75">
      <c r="A41" s="116" t="s">
        <v>16</v>
      </c>
      <c r="B41" s="116"/>
      <c r="C41" s="116"/>
      <c r="D41" s="116"/>
      <c r="E41" s="116"/>
      <c r="F41" s="116"/>
      <c r="G41" s="116"/>
      <c r="H41" s="116"/>
      <c r="I41" s="116"/>
    </row>
    <row r="43" ht="14.25" customHeight="1">
      <c r="A43" t="s">
        <v>17</v>
      </c>
    </row>
    <row r="44" spans="1:9" ht="30" customHeight="1">
      <c r="A44" s="1" t="s">
        <v>18</v>
      </c>
      <c r="B44" s="117" t="s">
        <v>190</v>
      </c>
      <c r="C44" s="117"/>
      <c r="D44" s="117"/>
      <c r="E44" s="117"/>
      <c r="F44" s="117"/>
      <c r="G44" s="117"/>
      <c r="H44" s="117"/>
      <c r="I44" s="117"/>
    </row>
    <row r="45" spans="1:2" ht="15.75" customHeight="1">
      <c r="A45" s="1" t="s">
        <v>18</v>
      </c>
      <c r="B45" s="2" t="s">
        <v>20</v>
      </c>
    </row>
    <row r="46" spans="1:2" ht="15">
      <c r="A46" s="1" t="s">
        <v>18</v>
      </c>
      <c r="B46" s="2" t="s">
        <v>19</v>
      </c>
    </row>
    <row r="47" spans="1:2" ht="15">
      <c r="A47" s="1" t="s">
        <v>18</v>
      </c>
      <c r="B47" s="2" t="s">
        <v>21</v>
      </c>
    </row>
    <row r="48" spans="1:9" ht="44.25" customHeight="1">
      <c r="A48" s="1" t="s">
        <v>18</v>
      </c>
      <c r="B48" s="118" t="s">
        <v>22</v>
      </c>
      <c r="C48" s="118"/>
      <c r="D48" s="118"/>
      <c r="E48" s="118"/>
      <c r="F48" s="118"/>
      <c r="G48" s="118"/>
      <c r="H48" s="118"/>
      <c r="I48" s="118"/>
    </row>
    <row r="49" spans="1:9" ht="14.25" customHeight="1">
      <c r="A49" s="114" t="s">
        <v>23</v>
      </c>
      <c r="B49" s="114"/>
      <c r="C49" s="114"/>
      <c r="D49" s="114"/>
      <c r="E49" s="114"/>
      <c r="F49" s="114"/>
      <c r="G49" s="114"/>
      <c r="H49" s="114"/>
      <c r="I49" s="114"/>
    </row>
    <row r="50" spans="2:9" ht="29.25" customHeight="1">
      <c r="B50" s="113" t="s">
        <v>191</v>
      </c>
      <c r="C50" s="113"/>
      <c r="D50" s="113"/>
      <c r="E50" s="113"/>
      <c r="F50" s="113"/>
      <c r="G50" s="113"/>
      <c r="H50" s="113"/>
      <c r="I50" s="113"/>
    </row>
    <row r="54" ht="12.75">
      <c r="A54" t="s">
        <v>24</v>
      </c>
    </row>
  </sheetData>
  <sheetProtection/>
  <mergeCells count="28">
    <mergeCell ref="E13:I13"/>
    <mergeCell ref="E15:I15"/>
    <mergeCell ref="E14:I14"/>
    <mergeCell ref="E16:I16"/>
    <mergeCell ref="H34:I34"/>
    <mergeCell ref="H35:I35"/>
    <mergeCell ref="H33:I33"/>
    <mergeCell ref="A21:I21"/>
    <mergeCell ref="A23:I23"/>
    <mergeCell ref="A24:I24"/>
    <mergeCell ref="A27:I27"/>
    <mergeCell ref="A28:I28"/>
    <mergeCell ref="H36:I36"/>
    <mergeCell ref="H37:I37"/>
    <mergeCell ref="E17:I17"/>
    <mergeCell ref="E18:I18"/>
    <mergeCell ref="A32:E32"/>
    <mergeCell ref="H30:I30"/>
    <mergeCell ref="H31:I31"/>
    <mergeCell ref="H32:I32"/>
    <mergeCell ref="A25:I25"/>
    <mergeCell ref="A26:I26"/>
    <mergeCell ref="B50:I50"/>
    <mergeCell ref="A49:I49"/>
    <mergeCell ref="H38:I38"/>
    <mergeCell ref="A41:I41"/>
    <mergeCell ref="B44:I44"/>
    <mergeCell ref="B48:I4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view="pageBreakPreview" zoomScale="75" zoomScaleSheetLayoutView="75" workbookViewId="0" topLeftCell="A7">
      <selection activeCell="H31" sqref="H31:I31"/>
    </sheetView>
  </sheetViews>
  <sheetFormatPr defaultColWidth="9.140625" defaultRowHeight="12.75"/>
  <cols>
    <col min="1" max="1" width="9.57421875" style="3" customWidth="1"/>
    <col min="2" max="6" width="9.140625" style="3" customWidth="1"/>
    <col min="7" max="7" width="45.28125" style="3" customWidth="1"/>
    <col min="8" max="8" width="9.140625" style="9" customWidth="1"/>
    <col min="9" max="9" width="8.28125" style="9" customWidth="1"/>
  </cols>
  <sheetData>
    <row r="1" spans="1:9" ht="26.25" customHeight="1">
      <c r="A1" s="132" t="s">
        <v>28</v>
      </c>
      <c r="B1" s="132"/>
      <c r="C1" s="132"/>
      <c r="D1" s="132"/>
      <c r="E1" s="132"/>
      <c r="F1" s="132"/>
      <c r="G1" s="132"/>
      <c r="H1" s="132"/>
      <c r="I1" s="132"/>
    </row>
    <row r="2" spans="1:9" ht="38.25" customHeight="1">
      <c r="A2" s="92" t="s">
        <v>25</v>
      </c>
      <c r="B2" s="115" t="s">
        <v>26</v>
      </c>
      <c r="C2" s="115"/>
      <c r="D2" s="115"/>
      <c r="E2" s="115"/>
      <c r="F2" s="115"/>
      <c r="G2" s="115"/>
      <c r="H2" s="133" t="s">
        <v>27</v>
      </c>
      <c r="I2" s="133"/>
    </row>
    <row r="3" spans="1:9" ht="18.75" customHeight="1">
      <c r="A3" s="5">
        <v>1</v>
      </c>
      <c r="B3" s="130" t="s">
        <v>29</v>
      </c>
      <c r="C3" s="130"/>
      <c r="D3" s="130"/>
      <c r="E3" s="130"/>
      <c r="F3" s="130"/>
      <c r="G3" s="130"/>
      <c r="H3" s="153">
        <v>9434286.65</v>
      </c>
      <c r="I3" s="154"/>
    </row>
    <row r="4" spans="1:9" ht="25.5" customHeight="1">
      <c r="A4" s="5"/>
      <c r="B4" s="130" t="s">
        <v>30</v>
      </c>
      <c r="C4" s="130"/>
      <c r="D4" s="130"/>
      <c r="E4" s="130"/>
      <c r="F4" s="130"/>
      <c r="G4" s="130"/>
      <c r="H4" s="154"/>
      <c r="I4" s="154"/>
    </row>
    <row r="5" spans="1:9" ht="16.5" customHeight="1">
      <c r="A5" s="5" t="s">
        <v>31</v>
      </c>
      <c r="B5" s="130" t="s">
        <v>32</v>
      </c>
      <c r="C5" s="130"/>
      <c r="D5" s="130"/>
      <c r="E5" s="130"/>
      <c r="F5" s="130"/>
      <c r="G5" s="130"/>
      <c r="H5" s="153">
        <v>6150939.45</v>
      </c>
      <c r="I5" s="154"/>
    </row>
    <row r="6" spans="1:9" ht="27" customHeight="1">
      <c r="A6" s="5"/>
      <c r="B6" s="130" t="s">
        <v>33</v>
      </c>
      <c r="C6" s="130"/>
      <c r="D6" s="130"/>
      <c r="E6" s="130"/>
      <c r="F6" s="130"/>
      <c r="G6" s="130"/>
      <c r="H6" s="154"/>
      <c r="I6" s="154"/>
    </row>
    <row r="7" spans="1:9" ht="38.25" customHeight="1">
      <c r="A7" s="5" t="s">
        <v>34</v>
      </c>
      <c r="B7" s="130" t="s">
        <v>35</v>
      </c>
      <c r="C7" s="130"/>
      <c r="D7" s="130"/>
      <c r="E7" s="130"/>
      <c r="F7" s="130"/>
      <c r="G7" s="130"/>
      <c r="H7" s="153">
        <v>9434286.65</v>
      </c>
      <c r="I7" s="154"/>
    </row>
    <row r="8" spans="1:9" ht="38.25" customHeight="1">
      <c r="A8" s="5" t="s">
        <v>36</v>
      </c>
      <c r="B8" s="130" t="s">
        <v>37</v>
      </c>
      <c r="C8" s="130"/>
      <c r="D8" s="130"/>
      <c r="E8" s="130"/>
      <c r="F8" s="130"/>
      <c r="G8" s="130"/>
      <c r="H8" s="154"/>
      <c r="I8" s="154"/>
    </row>
    <row r="9" spans="1:9" ht="38.25" customHeight="1">
      <c r="A9" s="5" t="s">
        <v>38</v>
      </c>
      <c r="B9" s="130" t="s">
        <v>39</v>
      </c>
      <c r="C9" s="130"/>
      <c r="D9" s="130"/>
      <c r="E9" s="130"/>
      <c r="F9" s="130"/>
      <c r="G9" s="130"/>
      <c r="H9" s="154"/>
      <c r="I9" s="154"/>
    </row>
    <row r="10" spans="1:9" ht="28.5" customHeight="1">
      <c r="A10" s="5" t="s">
        <v>40</v>
      </c>
      <c r="B10" s="130" t="s">
        <v>41</v>
      </c>
      <c r="C10" s="130"/>
      <c r="D10" s="130"/>
      <c r="E10" s="130"/>
      <c r="F10" s="130"/>
      <c r="G10" s="130"/>
      <c r="H10" s="155">
        <v>3340031.83</v>
      </c>
      <c r="I10" s="156"/>
    </row>
    <row r="11" spans="1:9" ht="28.5" customHeight="1">
      <c r="A11" s="95" t="s">
        <v>42</v>
      </c>
      <c r="B11" s="131" t="s">
        <v>43</v>
      </c>
      <c r="C11" s="131"/>
      <c r="D11" s="131"/>
      <c r="E11" s="131"/>
      <c r="F11" s="131"/>
      <c r="G11" s="131"/>
      <c r="H11" s="153">
        <v>3283347.2</v>
      </c>
      <c r="I11" s="154"/>
    </row>
    <row r="12" spans="1:9" ht="24" customHeight="1">
      <c r="A12" s="5"/>
      <c r="B12" s="130" t="s">
        <v>33</v>
      </c>
      <c r="C12" s="130"/>
      <c r="D12" s="130"/>
      <c r="E12" s="130"/>
      <c r="F12" s="130"/>
      <c r="G12" s="130"/>
      <c r="H12" s="154"/>
      <c r="I12" s="154"/>
    </row>
    <row r="13" spans="1:9" ht="27" customHeight="1">
      <c r="A13" s="5" t="s">
        <v>44</v>
      </c>
      <c r="B13" s="130" t="s">
        <v>45</v>
      </c>
      <c r="C13" s="130"/>
      <c r="D13" s="130"/>
      <c r="E13" s="130"/>
      <c r="F13" s="130"/>
      <c r="G13" s="130"/>
      <c r="H13" s="154">
        <v>162179.2</v>
      </c>
      <c r="I13" s="154"/>
    </row>
    <row r="14" spans="1:9" ht="27" customHeight="1">
      <c r="A14" s="5" t="s">
        <v>46</v>
      </c>
      <c r="B14" s="130" t="s">
        <v>47</v>
      </c>
      <c r="C14" s="130"/>
      <c r="D14" s="130"/>
      <c r="E14" s="130"/>
      <c r="F14" s="130"/>
      <c r="G14" s="130"/>
      <c r="H14" s="153">
        <v>53822.72</v>
      </c>
      <c r="I14" s="154"/>
    </row>
    <row r="15" spans="1:9" ht="27" customHeight="1">
      <c r="A15" s="5">
        <v>2</v>
      </c>
      <c r="B15" s="131" t="s">
        <v>48</v>
      </c>
      <c r="C15" s="131"/>
      <c r="D15" s="131"/>
      <c r="E15" s="131"/>
      <c r="F15" s="131"/>
      <c r="G15" s="131"/>
      <c r="H15" s="157">
        <f>SUM(H18,H17,H30)</f>
        <v>-341965.85</v>
      </c>
      <c r="I15" s="154"/>
    </row>
    <row r="16" spans="1:9" ht="27" customHeight="1">
      <c r="A16" s="5"/>
      <c r="B16" s="130" t="s">
        <v>30</v>
      </c>
      <c r="C16" s="130"/>
      <c r="D16" s="130"/>
      <c r="E16" s="130"/>
      <c r="F16" s="130"/>
      <c r="G16" s="130"/>
      <c r="H16" s="154"/>
      <c r="I16" s="154"/>
    </row>
    <row r="17" spans="1:9" ht="47.25" customHeight="1">
      <c r="A17" s="5" t="s">
        <v>49</v>
      </c>
      <c r="B17" s="130" t="s">
        <v>50</v>
      </c>
      <c r="C17" s="130"/>
      <c r="D17" s="130"/>
      <c r="E17" s="130"/>
      <c r="F17" s="130"/>
      <c r="G17" s="130"/>
      <c r="H17" s="157"/>
      <c r="I17" s="157"/>
    </row>
    <row r="18" spans="1:9" ht="45" customHeight="1">
      <c r="A18" s="5" t="s">
        <v>51</v>
      </c>
      <c r="B18" s="130" t="s">
        <v>52</v>
      </c>
      <c r="C18" s="130"/>
      <c r="D18" s="130"/>
      <c r="E18" s="130"/>
      <c r="F18" s="130"/>
      <c r="G18" s="130"/>
      <c r="H18" s="157">
        <f>SUM(H20:I29)</f>
        <v>0</v>
      </c>
      <c r="I18" s="157"/>
    </row>
    <row r="19" spans="1:9" ht="24" customHeight="1">
      <c r="A19" s="5"/>
      <c r="B19" s="130" t="s">
        <v>33</v>
      </c>
      <c r="C19" s="130"/>
      <c r="D19" s="130"/>
      <c r="E19" s="130"/>
      <c r="F19" s="130"/>
      <c r="G19" s="130"/>
      <c r="H19" s="154"/>
      <c r="I19" s="154"/>
    </row>
    <row r="20" spans="1:9" ht="24" customHeight="1">
      <c r="A20" s="5" t="s">
        <v>53</v>
      </c>
      <c r="B20" s="130" t="s">
        <v>54</v>
      </c>
      <c r="C20" s="130"/>
      <c r="D20" s="130"/>
      <c r="E20" s="130"/>
      <c r="F20" s="130"/>
      <c r="G20" s="130"/>
      <c r="H20" s="154"/>
      <c r="I20" s="154"/>
    </row>
    <row r="21" spans="1:9" ht="24" customHeight="1">
      <c r="A21" s="5" t="s">
        <v>55</v>
      </c>
      <c r="B21" s="130" t="s">
        <v>56</v>
      </c>
      <c r="C21" s="130"/>
      <c r="D21" s="130"/>
      <c r="E21" s="130"/>
      <c r="F21" s="130"/>
      <c r="G21" s="130"/>
      <c r="H21" s="154"/>
      <c r="I21" s="154"/>
    </row>
    <row r="22" spans="1:9" ht="24" customHeight="1">
      <c r="A22" s="5" t="s">
        <v>57</v>
      </c>
      <c r="B22" s="130" t="s">
        <v>58</v>
      </c>
      <c r="C22" s="130"/>
      <c r="D22" s="130"/>
      <c r="E22" s="130"/>
      <c r="F22" s="130"/>
      <c r="G22" s="130"/>
      <c r="H22" s="154"/>
      <c r="I22" s="154"/>
    </row>
    <row r="23" spans="1:9" ht="24" customHeight="1">
      <c r="A23" s="5" t="s">
        <v>59</v>
      </c>
      <c r="B23" s="130" t="s">
        <v>60</v>
      </c>
      <c r="C23" s="130"/>
      <c r="D23" s="130"/>
      <c r="E23" s="130"/>
      <c r="F23" s="130"/>
      <c r="G23" s="130"/>
      <c r="H23" s="154"/>
      <c r="I23" s="154"/>
    </row>
    <row r="24" spans="1:9" ht="24" customHeight="1">
      <c r="A24" s="5" t="s">
        <v>61</v>
      </c>
      <c r="B24" s="130" t="s">
        <v>62</v>
      </c>
      <c r="C24" s="130"/>
      <c r="D24" s="130"/>
      <c r="E24" s="130"/>
      <c r="F24" s="130"/>
      <c r="G24" s="130"/>
      <c r="H24" s="154"/>
      <c r="I24" s="154"/>
    </row>
    <row r="25" spans="1:9" ht="24" customHeight="1">
      <c r="A25" s="5" t="s">
        <v>63</v>
      </c>
      <c r="B25" s="130" t="s">
        <v>64</v>
      </c>
      <c r="C25" s="130"/>
      <c r="D25" s="130"/>
      <c r="E25" s="130"/>
      <c r="F25" s="130"/>
      <c r="G25" s="130"/>
      <c r="H25" s="154"/>
      <c r="I25" s="154"/>
    </row>
    <row r="26" spans="1:9" ht="24" customHeight="1">
      <c r="A26" s="5" t="s">
        <v>65</v>
      </c>
      <c r="B26" s="130" t="s">
        <v>66</v>
      </c>
      <c r="C26" s="130"/>
      <c r="D26" s="130"/>
      <c r="E26" s="130"/>
      <c r="F26" s="130"/>
      <c r="G26" s="130"/>
      <c r="H26" s="154"/>
      <c r="I26" s="154"/>
    </row>
    <row r="27" spans="1:9" ht="24" customHeight="1">
      <c r="A27" s="5" t="s">
        <v>67</v>
      </c>
      <c r="B27" s="130" t="s">
        <v>68</v>
      </c>
      <c r="C27" s="130"/>
      <c r="D27" s="130"/>
      <c r="E27" s="130"/>
      <c r="F27" s="130"/>
      <c r="G27" s="130"/>
      <c r="H27" s="154"/>
      <c r="I27" s="154"/>
    </row>
    <row r="28" spans="1:9" ht="24" customHeight="1">
      <c r="A28" s="5" t="s">
        <v>69</v>
      </c>
      <c r="B28" s="130" t="s">
        <v>70</v>
      </c>
      <c r="C28" s="130"/>
      <c r="D28" s="130"/>
      <c r="E28" s="130"/>
      <c r="F28" s="130"/>
      <c r="G28" s="130"/>
      <c r="H28" s="154"/>
      <c r="I28" s="154"/>
    </row>
    <row r="29" spans="1:9" ht="24" customHeight="1">
      <c r="A29" s="5" t="s">
        <v>71</v>
      </c>
      <c r="B29" s="130" t="s">
        <v>72</v>
      </c>
      <c r="C29" s="130"/>
      <c r="D29" s="130"/>
      <c r="E29" s="130"/>
      <c r="F29" s="130"/>
      <c r="G29" s="130"/>
      <c r="H29" s="154"/>
      <c r="I29" s="154"/>
    </row>
    <row r="30" spans="1:9" ht="35.25" customHeight="1">
      <c r="A30" s="5" t="s">
        <v>73</v>
      </c>
      <c r="B30" s="130" t="s">
        <v>74</v>
      </c>
      <c r="C30" s="130"/>
      <c r="D30" s="130"/>
      <c r="E30" s="130"/>
      <c r="F30" s="130"/>
      <c r="G30" s="130"/>
      <c r="H30" s="157">
        <f>SUM(H32:I41)</f>
        <v>-341965.85</v>
      </c>
      <c r="I30" s="157"/>
    </row>
    <row r="31" spans="1:9" ht="24" customHeight="1">
      <c r="A31" s="5"/>
      <c r="B31" s="130" t="s">
        <v>33</v>
      </c>
      <c r="C31" s="130"/>
      <c r="D31" s="130"/>
      <c r="E31" s="130"/>
      <c r="F31" s="130"/>
      <c r="G31" s="130"/>
      <c r="H31" s="154"/>
      <c r="I31" s="154"/>
    </row>
    <row r="32" spans="1:9" ht="24" customHeight="1">
      <c r="A32" s="5" t="s">
        <v>75</v>
      </c>
      <c r="B32" s="130" t="s">
        <v>54</v>
      </c>
      <c r="C32" s="130"/>
      <c r="D32" s="130"/>
      <c r="E32" s="130"/>
      <c r="F32" s="130"/>
      <c r="G32" s="130"/>
      <c r="H32" s="154"/>
      <c r="I32" s="154"/>
    </row>
    <row r="33" spans="1:9" ht="24" customHeight="1">
      <c r="A33" s="5" t="s">
        <v>76</v>
      </c>
      <c r="B33" s="130" t="s">
        <v>56</v>
      </c>
      <c r="C33" s="130"/>
      <c r="D33" s="130"/>
      <c r="E33" s="130"/>
      <c r="F33" s="130"/>
      <c r="G33" s="130"/>
      <c r="H33" s="154"/>
      <c r="I33" s="154"/>
    </row>
    <row r="34" spans="1:9" ht="24" customHeight="1">
      <c r="A34" s="5" t="s">
        <v>77</v>
      </c>
      <c r="B34" s="130" t="s">
        <v>58</v>
      </c>
      <c r="C34" s="130"/>
      <c r="D34" s="130"/>
      <c r="E34" s="130"/>
      <c r="F34" s="130"/>
      <c r="G34" s="130"/>
      <c r="H34" s="154"/>
      <c r="I34" s="154"/>
    </row>
    <row r="35" spans="1:9" ht="24" customHeight="1">
      <c r="A35" s="5" t="s">
        <v>78</v>
      </c>
      <c r="B35" s="130" t="s">
        <v>60</v>
      </c>
      <c r="C35" s="130"/>
      <c r="D35" s="130"/>
      <c r="E35" s="130"/>
      <c r="F35" s="130"/>
      <c r="G35" s="130"/>
      <c r="H35" s="154"/>
      <c r="I35" s="154"/>
    </row>
    <row r="36" spans="1:9" ht="24" customHeight="1">
      <c r="A36" s="5" t="s">
        <v>79</v>
      </c>
      <c r="B36" s="130" t="s">
        <v>62</v>
      </c>
      <c r="C36" s="130"/>
      <c r="D36" s="130"/>
      <c r="E36" s="130"/>
      <c r="F36" s="130"/>
      <c r="G36" s="130"/>
      <c r="H36" s="154">
        <v>-341965.85</v>
      </c>
      <c r="I36" s="154"/>
    </row>
    <row r="37" spans="1:9" ht="24" customHeight="1">
      <c r="A37" s="5" t="s">
        <v>80</v>
      </c>
      <c r="B37" s="130" t="s">
        <v>64</v>
      </c>
      <c r="C37" s="130"/>
      <c r="D37" s="130"/>
      <c r="E37" s="130"/>
      <c r="F37" s="130"/>
      <c r="G37" s="130"/>
      <c r="H37" s="154"/>
      <c r="I37" s="154"/>
    </row>
    <row r="38" spans="1:9" ht="24" customHeight="1">
      <c r="A38" s="5" t="s">
        <v>81</v>
      </c>
      <c r="B38" s="130" t="s">
        <v>66</v>
      </c>
      <c r="C38" s="130"/>
      <c r="D38" s="130"/>
      <c r="E38" s="130"/>
      <c r="F38" s="130"/>
      <c r="G38" s="130"/>
      <c r="H38" s="154"/>
      <c r="I38" s="154"/>
    </row>
    <row r="39" spans="1:9" ht="24" customHeight="1">
      <c r="A39" s="5" t="s">
        <v>82</v>
      </c>
      <c r="B39" s="130" t="s">
        <v>68</v>
      </c>
      <c r="C39" s="130"/>
      <c r="D39" s="130"/>
      <c r="E39" s="130"/>
      <c r="F39" s="130"/>
      <c r="G39" s="130"/>
      <c r="H39" s="154"/>
      <c r="I39" s="154"/>
    </row>
    <row r="40" spans="1:9" ht="24" customHeight="1">
      <c r="A40" s="5" t="s">
        <v>83</v>
      </c>
      <c r="B40" s="130" t="s">
        <v>70</v>
      </c>
      <c r="C40" s="130"/>
      <c r="D40" s="130"/>
      <c r="E40" s="130"/>
      <c r="F40" s="130"/>
      <c r="G40" s="130"/>
      <c r="H40" s="154"/>
      <c r="I40" s="154"/>
    </row>
    <row r="41" spans="1:9" ht="24" customHeight="1">
      <c r="A41" s="5" t="s">
        <v>84</v>
      </c>
      <c r="B41" s="130" t="s">
        <v>72</v>
      </c>
      <c r="C41" s="130"/>
      <c r="D41" s="130"/>
      <c r="E41" s="130"/>
      <c r="F41" s="130"/>
      <c r="G41" s="130"/>
      <c r="H41" s="154"/>
      <c r="I41" s="154"/>
    </row>
    <row r="42" spans="1:9" ht="24" customHeight="1">
      <c r="A42" s="5">
        <v>3</v>
      </c>
      <c r="B42" s="131" t="s">
        <v>253</v>
      </c>
      <c r="C42" s="131"/>
      <c r="D42" s="131"/>
      <c r="E42" s="131"/>
      <c r="F42" s="131"/>
      <c r="G42" s="131"/>
      <c r="H42" s="157">
        <f>H44+H45+H60</f>
        <v>196404.11</v>
      </c>
      <c r="I42" s="154"/>
    </row>
    <row r="43" spans="1:9" ht="24" customHeight="1">
      <c r="A43" s="5"/>
      <c r="B43" s="130" t="s">
        <v>30</v>
      </c>
      <c r="C43" s="130"/>
      <c r="D43" s="130"/>
      <c r="E43" s="130"/>
      <c r="F43" s="130"/>
      <c r="G43" s="130"/>
      <c r="H43" s="154"/>
      <c r="I43" s="154"/>
    </row>
    <row r="44" spans="1:9" ht="24" customHeight="1">
      <c r="A44" s="5" t="s">
        <v>85</v>
      </c>
      <c r="B44" s="130" t="s">
        <v>86</v>
      </c>
      <c r="C44" s="130"/>
      <c r="D44" s="130"/>
      <c r="E44" s="130"/>
      <c r="F44" s="130"/>
      <c r="G44" s="130"/>
      <c r="H44" s="158"/>
      <c r="I44" s="158"/>
    </row>
    <row r="45" spans="1:9" ht="38.25" customHeight="1">
      <c r="A45" s="5" t="s">
        <v>87</v>
      </c>
      <c r="B45" s="130" t="s">
        <v>88</v>
      </c>
      <c r="C45" s="130"/>
      <c r="D45" s="130"/>
      <c r="E45" s="130"/>
      <c r="F45" s="130"/>
      <c r="G45" s="130"/>
      <c r="H45" s="153">
        <f>SUM(H47:I59)</f>
        <v>196404.11</v>
      </c>
      <c r="I45" s="153"/>
    </row>
    <row r="46" spans="1:9" ht="25.5" customHeight="1">
      <c r="A46" s="5"/>
      <c r="B46" s="130" t="s">
        <v>33</v>
      </c>
      <c r="C46" s="130"/>
      <c r="D46" s="130"/>
      <c r="E46" s="130"/>
      <c r="F46" s="130"/>
      <c r="G46" s="130"/>
      <c r="H46" s="153"/>
      <c r="I46" s="153"/>
    </row>
    <row r="47" spans="1:9" ht="25.5" customHeight="1">
      <c r="A47" s="5" t="s">
        <v>91</v>
      </c>
      <c r="B47" s="130" t="s">
        <v>90</v>
      </c>
      <c r="C47" s="130"/>
      <c r="D47" s="130"/>
      <c r="E47" s="130"/>
      <c r="F47" s="130"/>
      <c r="G47" s="130"/>
      <c r="H47" s="159">
        <v>0</v>
      </c>
      <c r="I47" s="159"/>
    </row>
    <row r="48" spans="1:9" ht="25.5" customHeight="1">
      <c r="A48" s="5" t="s">
        <v>92</v>
      </c>
      <c r="B48" s="130" t="s">
        <v>93</v>
      </c>
      <c r="C48" s="130"/>
      <c r="D48" s="130"/>
      <c r="E48" s="130"/>
      <c r="F48" s="130"/>
      <c r="G48" s="130"/>
      <c r="H48" s="153">
        <v>2566.5</v>
      </c>
      <c r="I48" s="153"/>
    </row>
    <row r="49" spans="1:9" ht="25.5" customHeight="1">
      <c r="A49" s="5" t="s">
        <v>94</v>
      </c>
      <c r="B49" s="130" t="s">
        <v>95</v>
      </c>
      <c r="C49" s="130"/>
      <c r="D49" s="130"/>
      <c r="E49" s="130"/>
      <c r="F49" s="130"/>
      <c r="G49" s="130"/>
      <c r="H49" s="153"/>
      <c r="I49" s="153"/>
    </row>
    <row r="50" spans="1:9" ht="25.5" customHeight="1">
      <c r="A50" s="5" t="s">
        <v>96</v>
      </c>
      <c r="B50" s="130" t="s">
        <v>97</v>
      </c>
      <c r="C50" s="130"/>
      <c r="D50" s="130"/>
      <c r="E50" s="130"/>
      <c r="F50" s="130"/>
      <c r="G50" s="130"/>
      <c r="H50" s="153">
        <v>167973.08</v>
      </c>
      <c r="I50" s="153"/>
    </row>
    <row r="51" spans="1:9" ht="25.5" customHeight="1">
      <c r="A51" s="5" t="s">
        <v>98</v>
      </c>
      <c r="B51" s="130" t="s">
        <v>99</v>
      </c>
      <c r="C51" s="130"/>
      <c r="D51" s="130"/>
      <c r="E51" s="130"/>
      <c r="F51" s="130"/>
      <c r="G51" s="130"/>
      <c r="H51" s="153">
        <v>12193.52</v>
      </c>
      <c r="I51" s="153"/>
    </row>
    <row r="52" spans="1:9" ht="25.5" customHeight="1">
      <c r="A52" s="5" t="s">
        <v>100</v>
      </c>
      <c r="B52" s="130" t="s">
        <v>101</v>
      </c>
      <c r="C52" s="130"/>
      <c r="D52" s="130"/>
      <c r="E52" s="130"/>
      <c r="F52" s="130"/>
      <c r="G52" s="130"/>
      <c r="H52" s="155">
        <v>13671.01</v>
      </c>
      <c r="I52" s="160"/>
    </row>
    <row r="53" spans="1:9" ht="25.5" customHeight="1">
      <c r="A53" s="5" t="s">
        <v>102</v>
      </c>
      <c r="B53" s="130" t="s">
        <v>115</v>
      </c>
      <c r="C53" s="130"/>
      <c r="D53" s="130"/>
      <c r="E53" s="130"/>
      <c r="F53" s="130"/>
      <c r="G53" s="130"/>
      <c r="H53" s="161"/>
      <c r="I53" s="156"/>
    </row>
    <row r="54" spans="1:9" ht="25.5" customHeight="1">
      <c r="A54" s="5" t="s">
        <v>104</v>
      </c>
      <c r="B54" s="130" t="s">
        <v>103</v>
      </c>
      <c r="C54" s="130"/>
      <c r="D54" s="130"/>
      <c r="E54" s="130"/>
      <c r="F54" s="130"/>
      <c r="G54" s="130"/>
      <c r="H54" s="154"/>
      <c r="I54" s="154"/>
    </row>
    <row r="55" spans="1:9" ht="25.5" customHeight="1">
      <c r="A55" s="5" t="s">
        <v>106</v>
      </c>
      <c r="B55" s="130" t="s">
        <v>105</v>
      </c>
      <c r="C55" s="130"/>
      <c r="D55" s="130"/>
      <c r="E55" s="130"/>
      <c r="F55" s="130"/>
      <c r="G55" s="130"/>
      <c r="H55" s="154"/>
      <c r="I55" s="154"/>
    </row>
    <row r="56" spans="1:9" ht="25.5" customHeight="1">
      <c r="A56" s="5" t="s">
        <v>108</v>
      </c>
      <c r="B56" s="130" t="s">
        <v>107</v>
      </c>
      <c r="C56" s="130"/>
      <c r="D56" s="130"/>
      <c r="E56" s="130"/>
      <c r="F56" s="130"/>
      <c r="G56" s="130"/>
      <c r="H56" s="154"/>
      <c r="I56" s="154"/>
    </row>
    <row r="57" spans="1:9" ht="25.5" customHeight="1">
      <c r="A57" s="5" t="s">
        <v>110</v>
      </c>
      <c r="B57" s="130" t="s">
        <v>109</v>
      </c>
      <c r="C57" s="130"/>
      <c r="D57" s="130"/>
      <c r="E57" s="130"/>
      <c r="F57" s="130"/>
      <c r="G57" s="130"/>
      <c r="H57" s="154"/>
      <c r="I57" s="154"/>
    </row>
    <row r="58" spans="1:9" ht="25.5" customHeight="1">
      <c r="A58" s="5" t="s">
        <v>112</v>
      </c>
      <c r="B58" s="130" t="s">
        <v>111</v>
      </c>
      <c r="C58" s="130"/>
      <c r="D58" s="130"/>
      <c r="E58" s="130"/>
      <c r="F58" s="130"/>
      <c r="G58" s="130"/>
      <c r="H58" s="154"/>
      <c r="I58" s="154"/>
    </row>
    <row r="59" spans="1:9" ht="25.5" customHeight="1">
      <c r="A59" s="5" t="s">
        <v>116</v>
      </c>
      <c r="B59" s="130" t="s">
        <v>113</v>
      </c>
      <c r="C59" s="130"/>
      <c r="D59" s="130"/>
      <c r="E59" s="130"/>
      <c r="F59" s="130"/>
      <c r="G59" s="130"/>
      <c r="H59" s="154"/>
      <c r="I59" s="154"/>
    </row>
    <row r="60" spans="1:9" ht="31.5" customHeight="1">
      <c r="A60" s="5" t="s">
        <v>89</v>
      </c>
      <c r="B60" s="130" t="s">
        <v>114</v>
      </c>
      <c r="C60" s="130"/>
      <c r="D60" s="130"/>
      <c r="E60" s="130"/>
      <c r="F60" s="130"/>
      <c r="G60" s="130"/>
      <c r="H60" s="157">
        <f>SUM(H62:I68)</f>
        <v>0</v>
      </c>
      <c r="I60" s="157"/>
    </row>
    <row r="61" spans="1:9" ht="19.5" customHeight="1">
      <c r="A61" s="5"/>
      <c r="B61" s="130" t="s">
        <v>33</v>
      </c>
      <c r="C61" s="130"/>
      <c r="D61" s="130"/>
      <c r="E61" s="130"/>
      <c r="F61" s="130"/>
      <c r="G61" s="130"/>
      <c r="H61" s="154"/>
      <c r="I61" s="154"/>
    </row>
    <row r="62" spans="1:9" ht="19.5" customHeight="1">
      <c r="A62" s="5" t="s">
        <v>117</v>
      </c>
      <c r="B62" s="130" t="s">
        <v>90</v>
      </c>
      <c r="C62" s="130"/>
      <c r="D62" s="130"/>
      <c r="E62" s="130"/>
      <c r="F62" s="130"/>
      <c r="G62" s="130"/>
      <c r="H62" s="154"/>
      <c r="I62" s="154"/>
    </row>
    <row r="63" spans="1:9" ht="19.5" customHeight="1">
      <c r="A63" s="5" t="s">
        <v>118</v>
      </c>
      <c r="B63" s="130" t="s">
        <v>93</v>
      </c>
      <c r="C63" s="130"/>
      <c r="D63" s="130"/>
      <c r="E63" s="130"/>
      <c r="F63" s="130"/>
      <c r="G63" s="130"/>
      <c r="H63" s="154"/>
      <c r="I63" s="154"/>
    </row>
    <row r="64" spans="1:9" ht="19.5" customHeight="1">
      <c r="A64" s="5" t="s">
        <v>119</v>
      </c>
      <c r="B64" s="130" t="s">
        <v>95</v>
      </c>
      <c r="C64" s="130"/>
      <c r="D64" s="130"/>
      <c r="E64" s="130"/>
      <c r="F64" s="130"/>
      <c r="G64" s="130"/>
      <c r="H64" s="161"/>
      <c r="I64" s="156"/>
    </row>
    <row r="65" spans="1:9" ht="19.5" customHeight="1">
      <c r="A65" s="5" t="s">
        <v>120</v>
      </c>
      <c r="B65" s="130" t="s">
        <v>97</v>
      </c>
      <c r="C65" s="130"/>
      <c r="D65" s="130"/>
      <c r="E65" s="130"/>
      <c r="F65" s="130"/>
      <c r="G65" s="130"/>
      <c r="H65" s="154"/>
      <c r="I65" s="154"/>
    </row>
    <row r="66" spans="1:9" ht="19.5" customHeight="1">
      <c r="A66" s="5" t="s">
        <v>121</v>
      </c>
      <c r="B66" s="130" t="s">
        <v>99</v>
      </c>
      <c r="C66" s="130"/>
      <c r="D66" s="130"/>
      <c r="E66" s="130"/>
      <c r="F66" s="130"/>
      <c r="G66" s="130"/>
      <c r="H66" s="154"/>
      <c r="I66" s="154"/>
    </row>
    <row r="67" spans="1:9" ht="19.5" customHeight="1">
      <c r="A67" s="5" t="s">
        <v>122</v>
      </c>
      <c r="B67" s="130" t="s">
        <v>101</v>
      </c>
      <c r="C67" s="130"/>
      <c r="D67" s="130"/>
      <c r="E67" s="130"/>
      <c r="F67" s="130"/>
      <c r="G67" s="130"/>
      <c r="H67" s="154"/>
      <c r="I67" s="154"/>
    </row>
    <row r="68" spans="1:9" ht="19.5" customHeight="1">
      <c r="A68" s="5" t="s">
        <v>123</v>
      </c>
      <c r="B68" s="130" t="s">
        <v>115</v>
      </c>
      <c r="C68" s="130"/>
      <c r="D68" s="130"/>
      <c r="E68" s="130"/>
      <c r="F68" s="130"/>
      <c r="G68" s="130"/>
      <c r="H68" s="154"/>
      <c r="I68" s="154"/>
    </row>
    <row r="69" spans="1:9" ht="76.5" customHeight="1">
      <c r="A69" s="6"/>
      <c r="B69" s="128"/>
      <c r="C69" s="128"/>
      <c r="D69" s="128"/>
      <c r="E69" s="128"/>
      <c r="F69" s="128"/>
      <c r="G69" s="128"/>
      <c r="H69" s="129"/>
      <c r="I69" s="129"/>
    </row>
    <row r="70" spans="1:9" ht="76.5" customHeight="1">
      <c r="A70" s="6"/>
      <c r="B70" s="128"/>
      <c r="C70" s="128"/>
      <c r="D70" s="128"/>
      <c r="E70" s="128"/>
      <c r="F70" s="128"/>
      <c r="G70" s="128"/>
      <c r="H70" s="129"/>
      <c r="I70" s="129"/>
    </row>
    <row r="71" spans="1:9" ht="76.5" customHeight="1">
      <c r="A71" s="6"/>
      <c r="B71" s="128"/>
      <c r="C71" s="128"/>
      <c r="D71" s="128"/>
      <c r="E71" s="128"/>
      <c r="F71" s="128"/>
      <c r="G71" s="128"/>
      <c r="H71" s="129"/>
      <c r="I71" s="129"/>
    </row>
    <row r="72" spans="1:9" ht="76.5" customHeight="1">
      <c r="A72" s="6"/>
      <c r="B72" s="128"/>
      <c r="C72" s="128"/>
      <c r="D72" s="128"/>
      <c r="E72" s="128"/>
      <c r="F72" s="128"/>
      <c r="G72" s="128"/>
      <c r="H72" s="129"/>
      <c r="I72" s="129"/>
    </row>
    <row r="73" spans="1:9" ht="76.5" customHeight="1">
      <c r="A73" s="6"/>
      <c r="B73" s="128"/>
      <c r="C73" s="128"/>
      <c r="D73" s="128"/>
      <c r="E73" s="128"/>
      <c r="F73" s="128"/>
      <c r="G73" s="128"/>
      <c r="H73" s="129"/>
      <c r="I73" s="129"/>
    </row>
    <row r="74" spans="1:9" ht="76.5" customHeight="1">
      <c r="A74" s="6"/>
      <c r="B74" s="128"/>
      <c r="C74" s="128"/>
      <c r="D74" s="128"/>
      <c r="E74" s="128"/>
      <c r="F74" s="128"/>
      <c r="G74" s="128"/>
      <c r="H74" s="129"/>
      <c r="I74" s="129"/>
    </row>
    <row r="75" spans="1:9" ht="76.5" customHeight="1">
      <c r="A75" s="6"/>
      <c r="B75" s="128"/>
      <c r="C75" s="128"/>
      <c r="D75" s="128"/>
      <c r="E75" s="128"/>
      <c r="F75" s="128"/>
      <c r="G75" s="128"/>
      <c r="H75" s="129"/>
      <c r="I75" s="129"/>
    </row>
    <row r="76" spans="1:9" ht="76.5" customHeight="1">
      <c r="A76" s="6"/>
      <c r="B76" s="128"/>
      <c r="C76" s="128"/>
      <c r="D76" s="128"/>
      <c r="E76" s="128"/>
      <c r="F76" s="128"/>
      <c r="G76" s="128"/>
      <c r="H76" s="129"/>
      <c r="I76" s="129"/>
    </row>
    <row r="77" spans="1:9" ht="76.5" customHeight="1">
      <c r="A77" s="6"/>
      <c r="B77" s="128"/>
      <c r="C77" s="128"/>
      <c r="D77" s="128"/>
      <c r="E77" s="128"/>
      <c r="F77" s="128"/>
      <c r="G77" s="128"/>
      <c r="H77" s="129"/>
      <c r="I77" s="129"/>
    </row>
    <row r="78" spans="1:9" ht="76.5" customHeight="1">
      <c r="A78" s="6"/>
      <c r="B78" s="128"/>
      <c r="C78" s="128"/>
      <c r="D78" s="128"/>
      <c r="E78" s="128"/>
      <c r="F78" s="128"/>
      <c r="G78" s="128"/>
      <c r="H78" s="129"/>
      <c r="I78" s="129"/>
    </row>
    <row r="79" spans="1:9" ht="76.5" customHeight="1">
      <c r="A79" s="6"/>
      <c r="B79" s="128"/>
      <c r="C79" s="128"/>
      <c r="D79" s="128"/>
      <c r="E79" s="128"/>
      <c r="F79" s="128"/>
      <c r="G79" s="128"/>
      <c r="H79" s="129"/>
      <c r="I79" s="129"/>
    </row>
    <row r="80" spans="1:9" ht="76.5" customHeight="1">
      <c r="A80" s="6"/>
      <c r="B80" s="128"/>
      <c r="C80" s="128"/>
      <c r="D80" s="128"/>
      <c r="E80" s="128"/>
      <c r="F80" s="128"/>
      <c r="G80" s="128"/>
      <c r="H80" s="129"/>
      <c r="I80" s="129"/>
    </row>
    <row r="81" spans="1:9" ht="76.5" customHeight="1">
      <c r="A81" s="6"/>
      <c r="B81" s="128"/>
      <c r="C81" s="128"/>
      <c r="D81" s="128"/>
      <c r="E81" s="128"/>
      <c r="F81" s="128"/>
      <c r="G81" s="128"/>
      <c r="H81" s="129"/>
      <c r="I81" s="129"/>
    </row>
    <row r="82" spans="1:9" ht="76.5" customHeight="1">
      <c r="A82" s="6"/>
      <c r="B82" s="128"/>
      <c r="C82" s="128"/>
      <c r="D82" s="128"/>
      <c r="E82" s="128"/>
      <c r="F82" s="128"/>
      <c r="G82" s="128"/>
      <c r="H82" s="129"/>
      <c r="I82" s="129"/>
    </row>
    <row r="83" spans="1:9" ht="76.5" customHeight="1">
      <c r="A83" s="6"/>
      <c r="B83" s="128"/>
      <c r="C83" s="128"/>
      <c r="D83" s="128"/>
      <c r="E83" s="128"/>
      <c r="F83" s="128"/>
      <c r="G83" s="128"/>
      <c r="H83" s="129"/>
      <c r="I83" s="129"/>
    </row>
    <row r="84" spans="1:9" ht="76.5" customHeight="1">
      <c r="A84" s="6"/>
      <c r="B84" s="128"/>
      <c r="C84" s="128"/>
      <c r="D84" s="128"/>
      <c r="E84" s="128"/>
      <c r="F84" s="128"/>
      <c r="G84" s="128"/>
      <c r="H84" s="129"/>
      <c r="I84" s="129"/>
    </row>
    <row r="85" spans="1:9" ht="76.5" customHeight="1">
      <c r="A85" s="6"/>
      <c r="B85" s="128"/>
      <c r="C85" s="128"/>
      <c r="D85" s="128"/>
      <c r="E85" s="128"/>
      <c r="F85" s="128"/>
      <c r="G85" s="128"/>
      <c r="H85" s="129"/>
      <c r="I85" s="129"/>
    </row>
    <row r="86" spans="1:9" ht="76.5" customHeight="1">
      <c r="A86" s="6"/>
      <c r="B86" s="128"/>
      <c r="C86" s="128"/>
      <c r="D86" s="128"/>
      <c r="E86" s="128"/>
      <c r="F86" s="128"/>
      <c r="G86" s="128"/>
      <c r="H86" s="129"/>
      <c r="I86" s="129"/>
    </row>
    <row r="87" spans="1:9" ht="76.5" customHeight="1">
      <c r="A87" s="6"/>
      <c r="B87" s="128"/>
      <c r="C87" s="128"/>
      <c r="D87" s="128"/>
      <c r="E87" s="128"/>
      <c r="F87" s="128"/>
      <c r="G87" s="128"/>
      <c r="H87" s="129"/>
      <c r="I87" s="129"/>
    </row>
    <row r="88" spans="1:9" ht="76.5" customHeight="1">
      <c r="A88" s="6"/>
      <c r="B88" s="128"/>
      <c r="C88" s="128"/>
      <c r="D88" s="128"/>
      <c r="E88" s="128"/>
      <c r="F88" s="128"/>
      <c r="G88" s="128"/>
      <c r="H88" s="129"/>
      <c r="I88" s="129"/>
    </row>
    <row r="89" spans="1:9" ht="76.5" customHeight="1">
      <c r="A89" s="6"/>
      <c r="B89" s="128"/>
      <c r="C89" s="128"/>
      <c r="D89" s="128"/>
      <c r="E89" s="128"/>
      <c r="F89" s="128"/>
      <c r="G89" s="128"/>
      <c r="H89" s="129"/>
      <c r="I89" s="129"/>
    </row>
    <row r="90" spans="1:9" ht="76.5" customHeight="1">
      <c r="A90" s="6"/>
      <c r="B90" s="128"/>
      <c r="C90" s="128"/>
      <c r="D90" s="128"/>
      <c r="E90" s="128"/>
      <c r="F90" s="128"/>
      <c r="G90" s="128"/>
      <c r="H90" s="129"/>
      <c r="I90" s="129"/>
    </row>
    <row r="91" spans="1:9" ht="76.5" customHeight="1">
      <c r="A91" s="6"/>
      <c r="B91" s="128"/>
      <c r="C91" s="128"/>
      <c r="D91" s="128"/>
      <c r="E91" s="128"/>
      <c r="F91" s="128"/>
      <c r="G91" s="128"/>
      <c r="H91" s="129"/>
      <c r="I91" s="129"/>
    </row>
    <row r="92" ht="76.5" customHeight="1"/>
    <row r="93" ht="76.5" customHeight="1"/>
    <row r="94" ht="76.5" customHeight="1"/>
    <row r="95" ht="76.5" customHeight="1"/>
    <row r="96" ht="76.5" customHeight="1"/>
    <row r="97" ht="76.5" customHeight="1"/>
    <row r="98" ht="76.5" customHeight="1"/>
    <row r="99" ht="76.5" customHeight="1"/>
    <row r="100" ht="76.5" customHeight="1"/>
    <row r="101" ht="76.5" customHeight="1"/>
    <row r="102" ht="76.5" customHeight="1"/>
    <row r="103" ht="76.5" customHeight="1"/>
    <row r="104" ht="76.5" customHeight="1"/>
    <row r="105" ht="76.5" customHeight="1"/>
    <row r="106" ht="76.5" customHeight="1"/>
    <row r="107" ht="76.5" customHeight="1"/>
    <row r="108" ht="76.5" customHeight="1"/>
    <row r="109" ht="76.5" customHeight="1"/>
    <row r="110" ht="76.5" customHeight="1"/>
    <row r="111" ht="76.5" customHeight="1"/>
    <row r="112" ht="76.5" customHeight="1"/>
    <row r="113" ht="76.5" customHeight="1"/>
    <row r="114" ht="76.5" customHeight="1"/>
    <row r="115" ht="76.5" customHeight="1"/>
    <row r="116" ht="76.5" customHeight="1"/>
    <row r="117" ht="76.5" customHeight="1"/>
    <row r="118" ht="76.5" customHeight="1"/>
    <row r="119" ht="76.5" customHeight="1"/>
    <row r="120" ht="76.5" customHeight="1"/>
    <row r="121" ht="76.5" customHeight="1"/>
    <row r="122" ht="76.5" customHeight="1"/>
    <row r="123" ht="76.5" customHeight="1"/>
    <row r="124" ht="76.5" customHeight="1"/>
    <row r="125" ht="76.5" customHeight="1"/>
    <row r="126" ht="76.5" customHeight="1"/>
    <row r="127" ht="76.5" customHeight="1"/>
    <row r="128" ht="76.5" customHeight="1"/>
    <row r="129" ht="76.5" customHeight="1"/>
    <row r="130" ht="76.5" customHeight="1"/>
    <row r="131" ht="76.5" customHeight="1"/>
    <row r="132" ht="76.5" customHeight="1"/>
    <row r="133" ht="76.5" customHeight="1"/>
    <row r="134" ht="76.5" customHeight="1"/>
    <row r="135" ht="76.5" customHeight="1"/>
    <row r="136" ht="76.5" customHeight="1"/>
    <row r="137" ht="76.5" customHeight="1"/>
    <row r="138" ht="76.5" customHeight="1"/>
    <row r="139" ht="76.5" customHeight="1"/>
    <row r="140" ht="76.5" customHeight="1"/>
    <row r="141" ht="76.5" customHeight="1"/>
    <row r="142" ht="76.5" customHeight="1"/>
    <row r="143" ht="76.5" customHeight="1"/>
    <row r="144" ht="76.5" customHeight="1"/>
    <row r="145" ht="76.5" customHeight="1"/>
    <row r="146" ht="76.5" customHeight="1"/>
    <row r="147" ht="76.5" customHeight="1"/>
    <row r="148" ht="76.5" customHeight="1"/>
    <row r="149" ht="76.5" customHeight="1"/>
    <row r="150" ht="76.5" customHeight="1"/>
    <row r="151" ht="76.5" customHeight="1"/>
    <row r="152" ht="76.5" customHeight="1"/>
    <row r="153" ht="76.5" customHeight="1"/>
    <row r="154" ht="76.5" customHeight="1"/>
    <row r="155" ht="76.5" customHeight="1"/>
    <row r="156" ht="76.5" customHeight="1"/>
    <row r="157" ht="76.5" customHeight="1"/>
    <row r="158" ht="76.5" customHeight="1"/>
    <row r="159" ht="76.5" customHeight="1"/>
    <row r="160" ht="76.5" customHeight="1"/>
    <row r="161" ht="76.5" customHeight="1"/>
    <row r="162" ht="76.5" customHeight="1"/>
    <row r="163" ht="76.5" customHeight="1"/>
    <row r="164" ht="76.5" customHeight="1"/>
    <row r="165" ht="76.5" customHeight="1"/>
    <row r="166" ht="76.5" customHeight="1"/>
    <row r="167" ht="76.5" customHeight="1"/>
    <row r="168" ht="76.5" customHeight="1"/>
    <row r="169" ht="76.5" customHeight="1"/>
    <row r="170" ht="76.5" customHeight="1"/>
    <row r="171" ht="76.5" customHeight="1"/>
    <row r="172" ht="76.5" customHeight="1"/>
    <row r="173" ht="76.5" customHeight="1"/>
    <row r="174" ht="76.5" customHeight="1"/>
    <row r="175" ht="76.5" customHeight="1"/>
    <row r="176" ht="76.5" customHeight="1"/>
    <row r="177" ht="76.5" customHeight="1"/>
    <row r="178" ht="76.5" customHeight="1"/>
    <row r="179" ht="76.5" customHeight="1"/>
    <row r="180" ht="76.5" customHeight="1"/>
    <row r="181" ht="76.5" customHeight="1"/>
    <row r="182" ht="76.5" customHeight="1"/>
    <row r="183" ht="76.5" customHeight="1"/>
    <row r="184" ht="76.5" customHeight="1"/>
    <row r="185" ht="76.5" customHeight="1"/>
    <row r="186" ht="76.5" customHeight="1"/>
    <row r="187" ht="76.5" customHeight="1"/>
    <row r="188" ht="76.5" customHeight="1"/>
    <row r="189" ht="76.5" customHeight="1"/>
    <row r="190" ht="76.5" customHeight="1"/>
    <row r="191" ht="76.5" customHeight="1"/>
    <row r="192" ht="76.5" customHeight="1"/>
    <row r="193" ht="76.5" customHeight="1"/>
    <row r="194" ht="76.5" customHeight="1"/>
    <row r="195" ht="76.5" customHeight="1"/>
    <row r="196" ht="76.5" customHeight="1"/>
    <row r="197" ht="76.5" customHeight="1"/>
    <row r="198" ht="76.5" customHeight="1"/>
    <row r="199" ht="76.5" customHeight="1"/>
    <row r="200" ht="76.5" customHeight="1"/>
    <row r="201" ht="76.5" customHeight="1"/>
    <row r="202" ht="76.5" customHeight="1"/>
    <row r="203" ht="76.5" customHeight="1"/>
    <row r="204" ht="76.5" customHeight="1"/>
    <row r="205" ht="76.5" customHeight="1"/>
    <row r="206" ht="76.5" customHeight="1"/>
    <row r="207" ht="76.5" customHeight="1"/>
    <row r="208" ht="76.5" customHeight="1"/>
    <row r="209" ht="76.5" customHeight="1"/>
    <row r="210" ht="76.5" customHeight="1"/>
    <row r="211" ht="76.5" customHeight="1"/>
    <row r="212" ht="76.5" customHeight="1"/>
    <row r="213" ht="76.5" customHeight="1"/>
    <row r="214" ht="76.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</sheetData>
  <sheetProtection/>
  <mergeCells count="181">
    <mergeCell ref="A1:I1"/>
    <mergeCell ref="B2:G2"/>
    <mergeCell ref="H2:I2"/>
    <mergeCell ref="B3:G3"/>
    <mergeCell ref="H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B12:G12"/>
    <mergeCell ref="H12:I12"/>
    <mergeCell ref="B9:G9"/>
    <mergeCell ref="H9:I9"/>
    <mergeCell ref="B10:G10"/>
    <mergeCell ref="H10:I10"/>
    <mergeCell ref="B15:G15"/>
    <mergeCell ref="H15:I15"/>
    <mergeCell ref="B16:G16"/>
    <mergeCell ref="H16:I16"/>
    <mergeCell ref="B13:G13"/>
    <mergeCell ref="H13:I13"/>
    <mergeCell ref="B14:G14"/>
    <mergeCell ref="H14:I14"/>
    <mergeCell ref="B19:G19"/>
    <mergeCell ref="H19:I19"/>
    <mergeCell ref="B20:G20"/>
    <mergeCell ref="H20:I20"/>
    <mergeCell ref="B17:G17"/>
    <mergeCell ref="H17:I17"/>
    <mergeCell ref="B18:G18"/>
    <mergeCell ref="H18:I18"/>
    <mergeCell ref="B23:G23"/>
    <mergeCell ref="H23:I23"/>
    <mergeCell ref="B24:G24"/>
    <mergeCell ref="H24:I24"/>
    <mergeCell ref="B21:G21"/>
    <mergeCell ref="H21:I21"/>
    <mergeCell ref="B22:G22"/>
    <mergeCell ref="H22:I22"/>
    <mergeCell ref="B27:G27"/>
    <mergeCell ref="H27:I27"/>
    <mergeCell ref="B28:G28"/>
    <mergeCell ref="H28:I28"/>
    <mergeCell ref="B25:G25"/>
    <mergeCell ref="H25:I25"/>
    <mergeCell ref="B26:G26"/>
    <mergeCell ref="H26:I26"/>
    <mergeCell ref="B31:G31"/>
    <mergeCell ref="H31:I31"/>
    <mergeCell ref="B32:G32"/>
    <mergeCell ref="H32:I32"/>
    <mergeCell ref="B29:G29"/>
    <mergeCell ref="H29:I29"/>
    <mergeCell ref="B30:G30"/>
    <mergeCell ref="H30:I30"/>
    <mergeCell ref="B35:G35"/>
    <mergeCell ref="H35:I35"/>
    <mergeCell ref="B36:G36"/>
    <mergeCell ref="H36:I36"/>
    <mergeCell ref="B33:G33"/>
    <mergeCell ref="H33:I33"/>
    <mergeCell ref="B34:G34"/>
    <mergeCell ref="H34:I34"/>
    <mergeCell ref="B39:G39"/>
    <mergeCell ref="H39:I39"/>
    <mergeCell ref="B40:G40"/>
    <mergeCell ref="H40:I40"/>
    <mergeCell ref="B37:G37"/>
    <mergeCell ref="H37:I37"/>
    <mergeCell ref="B38:G38"/>
    <mergeCell ref="H38:I38"/>
    <mergeCell ref="B41:G41"/>
    <mergeCell ref="B42:G42"/>
    <mergeCell ref="B43:G43"/>
    <mergeCell ref="B44:G44"/>
    <mergeCell ref="H41:I41"/>
    <mergeCell ref="H42:I42"/>
    <mergeCell ref="H43:I43"/>
    <mergeCell ref="H44:I44"/>
    <mergeCell ref="B47:G47"/>
    <mergeCell ref="B48:G48"/>
    <mergeCell ref="B49:G49"/>
    <mergeCell ref="H45:I45"/>
    <mergeCell ref="H46:I46"/>
    <mergeCell ref="H47:I47"/>
    <mergeCell ref="H48:I48"/>
    <mergeCell ref="H49:I49"/>
    <mergeCell ref="B45:G45"/>
    <mergeCell ref="B46:G46"/>
    <mergeCell ref="B54:G54"/>
    <mergeCell ref="H54:I54"/>
    <mergeCell ref="H52:I52"/>
    <mergeCell ref="B52:G52"/>
    <mergeCell ref="B50:G50"/>
    <mergeCell ref="B51:G51"/>
    <mergeCell ref="B53:G53"/>
    <mergeCell ref="H53:I53"/>
    <mergeCell ref="H51:I51"/>
    <mergeCell ref="H50:I50"/>
    <mergeCell ref="B57:G57"/>
    <mergeCell ref="H57:I57"/>
    <mergeCell ref="B58:G58"/>
    <mergeCell ref="H58:I58"/>
    <mergeCell ref="B55:G55"/>
    <mergeCell ref="H55:I55"/>
    <mergeCell ref="B56:G56"/>
    <mergeCell ref="H56:I56"/>
    <mergeCell ref="B61:G61"/>
    <mergeCell ref="H61:I61"/>
    <mergeCell ref="B62:G62"/>
    <mergeCell ref="H62:I62"/>
    <mergeCell ref="B59:G59"/>
    <mergeCell ref="H59:I59"/>
    <mergeCell ref="B60:G60"/>
    <mergeCell ref="H60:I60"/>
    <mergeCell ref="B65:G65"/>
    <mergeCell ref="H65:I65"/>
    <mergeCell ref="B66:G66"/>
    <mergeCell ref="H66:I66"/>
    <mergeCell ref="B63:G63"/>
    <mergeCell ref="H63:I63"/>
    <mergeCell ref="B64:G64"/>
    <mergeCell ref="H64:I64"/>
    <mergeCell ref="B69:G69"/>
    <mergeCell ref="H69:I69"/>
    <mergeCell ref="B67:G67"/>
    <mergeCell ref="H67:I67"/>
    <mergeCell ref="B68:G68"/>
    <mergeCell ref="H68:I68"/>
    <mergeCell ref="B72:G72"/>
    <mergeCell ref="H72:I72"/>
    <mergeCell ref="B73:G73"/>
    <mergeCell ref="H73:I73"/>
    <mergeCell ref="B70:G70"/>
    <mergeCell ref="H70:I70"/>
    <mergeCell ref="B71:G71"/>
    <mergeCell ref="H71:I71"/>
    <mergeCell ref="B76:G76"/>
    <mergeCell ref="H76:I76"/>
    <mergeCell ref="B77:G77"/>
    <mergeCell ref="H77:I77"/>
    <mergeCell ref="B74:G74"/>
    <mergeCell ref="H74:I74"/>
    <mergeCell ref="B75:G75"/>
    <mergeCell ref="H75:I75"/>
    <mergeCell ref="B80:G80"/>
    <mergeCell ref="H80:I80"/>
    <mergeCell ref="B81:G81"/>
    <mergeCell ref="H81:I81"/>
    <mergeCell ref="B78:G78"/>
    <mergeCell ref="H78:I78"/>
    <mergeCell ref="B79:G79"/>
    <mergeCell ref="H79:I79"/>
    <mergeCell ref="B90:G90"/>
    <mergeCell ref="H90:I90"/>
    <mergeCell ref="B85:G85"/>
    <mergeCell ref="H85:I85"/>
    <mergeCell ref="B82:G82"/>
    <mergeCell ref="H82:I82"/>
    <mergeCell ref="B83:G83"/>
    <mergeCell ref="H83:I83"/>
    <mergeCell ref="B84:G84"/>
    <mergeCell ref="H84:I84"/>
    <mergeCell ref="B86:G86"/>
    <mergeCell ref="H86:I86"/>
    <mergeCell ref="B87:G87"/>
    <mergeCell ref="H87:I87"/>
    <mergeCell ref="B91:G91"/>
    <mergeCell ref="H91:I91"/>
    <mergeCell ref="B88:G88"/>
    <mergeCell ref="H88:I88"/>
    <mergeCell ref="B89:G89"/>
    <mergeCell ref="H89:I89"/>
  </mergeCells>
  <printOptions/>
  <pageMargins left="0.75" right="0.75" top="1" bottom="1" header="0.5" footer="0.5"/>
  <pageSetup fitToHeight="0" fitToWidth="1" horizontalDpi="600" verticalDpi="600" orientation="portrait" paperSize="9" scale="73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workbookViewId="0" topLeftCell="A1">
      <selection activeCell="A44" sqref="A44:IV44"/>
    </sheetView>
  </sheetViews>
  <sheetFormatPr defaultColWidth="9.140625" defaultRowHeight="12.75"/>
  <cols>
    <col min="1" max="1" width="34.28125" style="112" customWidth="1"/>
    <col min="2" max="2" width="19.8515625" style="2" customWidth="1"/>
    <col min="3" max="3" width="17.57421875" style="80" customWidth="1"/>
    <col min="4" max="4" width="23.57421875" style="80" customWidth="1"/>
    <col min="5" max="5" width="17.7109375" style="80" customWidth="1"/>
    <col min="6" max="6" width="15.57421875" style="80" customWidth="1"/>
    <col min="7" max="7" width="27.140625" style="80" customWidth="1"/>
  </cols>
  <sheetData>
    <row r="1" spans="1:7" ht="27.75" customHeight="1">
      <c r="A1" s="116" t="s">
        <v>124</v>
      </c>
      <c r="B1" s="116"/>
      <c r="C1" s="116"/>
      <c r="D1" s="116"/>
      <c r="E1" s="116"/>
      <c r="F1" s="116"/>
      <c r="G1" s="116"/>
    </row>
    <row r="2" spans="1:7" ht="32.25" customHeight="1">
      <c r="A2" s="139" t="s">
        <v>26</v>
      </c>
      <c r="B2" s="136" t="s">
        <v>125</v>
      </c>
      <c r="C2" s="135" t="s">
        <v>247</v>
      </c>
      <c r="D2" s="135"/>
      <c r="E2" s="135"/>
      <c r="F2" s="135"/>
      <c r="G2" s="135"/>
    </row>
    <row r="3" spans="1:7" ht="28.5" customHeight="1">
      <c r="A3" s="139"/>
      <c r="B3" s="137"/>
      <c r="C3" s="135" t="s">
        <v>126</v>
      </c>
      <c r="D3" s="135" t="s">
        <v>127</v>
      </c>
      <c r="E3" s="135"/>
      <c r="F3" s="135"/>
      <c r="G3" s="135"/>
    </row>
    <row r="4" spans="1:7" ht="117" customHeight="1">
      <c r="A4" s="139"/>
      <c r="B4" s="138"/>
      <c r="C4" s="135"/>
      <c r="D4" s="96" t="s">
        <v>128</v>
      </c>
      <c r="E4" s="96" t="s">
        <v>129</v>
      </c>
      <c r="F4" s="96" t="s">
        <v>130</v>
      </c>
      <c r="G4" s="96" t="s">
        <v>131</v>
      </c>
    </row>
    <row r="5" spans="1:7" ht="23.25" customHeight="1">
      <c r="A5" s="97">
        <v>1</v>
      </c>
      <c r="B5" s="4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</row>
    <row r="6" spans="1:7" ht="31.5" customHeight="1">
      <c r="A6" s="98" t="s">
        <v>132</v>
      </c>
      <c r="B6" s="4" t="s">
        <v>144</v>
      </c>
      <c r="C6" s="70">
        <f>SUM(D6:G6)</f>
        <v>53706.42</v>
      </c>
      <c r="D6" s="70">
        <f>D19-D7</f>
        <v>168.57</v>
      </c>
      <c r="E6" s="70">
        <f>E19-E7</f>
        <v>0</v>
      </c>
      <c r="F6" s="70">
        <f>F19-F7</f>
        <v>0</v>
      </c>
      <c r="G6" s="70">
        <f>G19-G7</f>
        <v>53537.85</v>
      </c>
    </row>
    <row r="7" spans="1:7" s="66" customFormat="1" ht="27" customHeight="1">
      <c r="A7" s="99" t="s">
        <v>133</v>
      </c>
      <c r="B7" s="65" t="s">
        <v>144</v>
      </c>
      <c r="C7" s="73">
        <f aca="true" t="shared" si="0" ref="C7:C15">SUM(D7:G7)</f>
        <v>22478127</v>
      </c>
      <c r="D7" s="73">
        <f>D9+D10+D11+D12+D15</f>
        <v>18194313</v>
      </c>
      <c r="E7" s="73">
        <f>E9+E10+E11+E12+E15</f>
        <v>871700</v>
      </c>
      <c r="F7" s="73">
        <v>0</v>
      </c>
      <c r="G7" s="73">
        <f>G9+G10+G11+G12+G15</f>
        <v>3412114</v>
      </c>
    </row>
    <row r="8" spans="1:7" ht="19.5" customHeight="1">
      <c r="A8" s="100" t="s">
        <v>33</v>
      </c>
      <c r="B8" s="4" t="s">
        <v>144</v>
      </c>
      <c r="C8" s="70">
        <f t="shared" si="0"/>
        <v>0</v>
      </c>
      <c r="D8" s="70"/>
      <c r="E8" s="70"/>
      <c r="F8" s="70"/>
      <c r="G8" s="70"/>
    </row>
    <row r="9" spans="1:7" ht="27" customHeight="1">
      <c r="A9" s="98" t="s">
        <v>134</v>
      </c>
      <c r="B9" s="4" t="s">
        <v>144</v>
      </c>
      <c r="C9" s="70">
        <f t="shared" si="0"/>
        <v>18194313</v>
      </c>
      <c r="D9" s="86">
        <f>'[1]Лист1 (2)'!$D$710+'[1]Лист1 (2)'!$D$726</f>
        <v>18194313</v>
      </c>
      <c r="E9" s="70">
        <v>0</v>
      </c>
      <c r="F9" s="70">
        <v>0</v>
      </c>
      <c r="G9" s="70">
        <v>0</v>
      </c>
    </row>
    <row r="10" spans="1:7" ht="30" customHeight="1">
      <c r="A10" s="98" t="s">
        <v>135</v>
      </c>
      <c r="B10" s="4" t="s">
        <v>144</v>
      </c>
      <c r="C10" s="70">
        <f>SUM(D10:G10)</f>
        <v>871700</v>
      </c>
      <c r="D10" s="70">
        <v>0</v>
      </c>
      <c r="E10" s="91">
        <f>'[1]Лист1 (2)'!$E$733</f>
        <v>871700</v>
      </c>
      <c r="F10" s="70">
        <v>0</v>
      </c>
      <c r="G10" s="70"/>
    </row>
    <row r="11" spans="1:7" ht="26.25" customHeight="1">
      <c r="A11" s="98" t="s">
        <v>130</v>
      </c>
      <c r="B11" s="4" t="s">
        <v>144</v>
      </c>
      <c r="C11" s="70">
        <f t="shared" si="0"/>
        <v>0</v>
      </c>
      <c r="D11" s="70">
        <v>0</v>
      </c>
      <c r="E11" s="70">
        <v>0</v>
      </c>
      <c r="F11" s="70"/>
      <c r="G11" s="84"/>
    </row>
    <row r="12" spans="1:7" ht="80.25" customHeight="1">
      <c r="A12" s="98" t="s">
        <v>136</v>
      </c>
      <c r="B12" s="4" t="s">
        <v>144</v>
      </c>
      <c r="C12" s="70">
        <v>0</v>
      </c>
      <c r="D12" s="70">
        <v>0</v>
      </c>
      <c r="E12" s="70">
        <v>0</v>
      </c>
      <c r="F12" s="70">
        <f>F14+F15+F16</f>
        <v>0</v>
      </c>
      <c r="G12" s="70"/>
    </row>
    <row r="13" spans="1:7" ht="20.25" customHeight="1">
      <c r="A13" s="98" t="s">
        <v>33</v>
      </c>
      <c r="B13" s="4" t="s">
        <v>144</v>
      </c>
      <c r="C13" s="70">
        <f t="shared" si="0"/>
        <v>0</v>
      </c>
      <c r="D13" s="70"/>
      <c r="E13" s="70"/>
      <c r="F13" s="70"/>
      <c r="G13" s="70"/>
    </row>
    <row r="14" spans="1:7" ht="20.25" customHeight="1">
      <c r="A14" s="98" t="s">
        <v>193</v>
      </c>
      <c r="B14" s="4" t="s">
        <v>144</v>
      </c>
      <c r="C14" s="70">
        <f t="shared" si="0"/>
        <v>0</v>
      </c>
      <c r="D14" s="70">
        <v>0</v>
      </c>
      <c r="E14" s="70">
        <v>0</v>
      </c>
      <c r="F14" s="70">
        <v>0</v>
      </c>
      <c r="G14" s="70"/>
    </row>
    <row r="15" spans="1:7" ht="30.75" customHeight="1">
      <c r="A15" s="98" t="s">
        <v>137</v>
      </c>
      <c r="B15" s="13" t="s">
        <v>144</v>
      </c>
      <c r="C15" s="71">
        <f t="shared" si="0"/>
        <v>3412114</v>
      </c>
      <c r="D15" s="71">
        <v>0</v>
      </c>
      <c r="E15" s="71">
        <v>0</v>
      </c>
      <c r="F15" s="71">
        <v>0</v>
      </c>
      <c r="G15" s="71">
        <f>G17</f>
        <v>3412114</v>
      </c>
    </row>
    <row r="16" spans="1:7" ht="18.75" customHeight="1">
      <c r="A16" s="98" t="s">
        <v>33</v>
      </c>
      <c r="B16" s="13" t="s">
        <v>144</v>
      </c>
      <c r="C16" s="71"/>
      <c r="D16" s="71"/>
      <c r="E16" s="71"/>
      <c r="F16" s="71">
        <v>0</v>
      </c>
      <c r="G16" s="71"/>
    </row>
    <row r="17" spans="1:7" ht="18.75" customHeight="1">
      <c r="A17" s="98" t="s">
        <v>161</v>
      </c>
      <c r="B17" s="13" t="s">
        <v>144</v>
      </c>
      <c r="C17" s="71">
        <f>SUM(D17:G17)</f>
        <v>3412114</v>
      </c>
      <c r="D17" s="71">
        <v>0</v>
      </c>
      <c r="E17" s="71">
        <v>0</v>
      </c>
      <c r="F17" s="71">
        <v>0</v>
      </c>
      <c r="G17" s="87">
        <f>'[1]Лист1 (2)'!$D$704</f>
        <v>3412114</v>
      </c>
    </row>
    <row r="18" spans="1:7" s="8" customFormat="1" ht="29.25" customHeight="1">
      <c r="A18" s="101" t="s">
        <v>138</v>
      </c>
      <c r="B18" s="15" t="s">
        <v>144</v>
      </c>
      <c r="C18" s="72">
        <f>SUM(D18:G18)</f>
        <v>0</v>
      </c>
      <c r="D18" s="72">
        <v>0</v>
      </c>
      <c r="E18" s="72">
        <v>0</v>
      </c>
      <c r="F18" s="72">
        <v>0</v>
      </c>
      <c r="G18" s="72">
        <f>G6+G7-G19</f>
        <v>0</v>
      </c>
    </row>
    <row r="19" spans="1:7" s="66" customFormat="1" ht="19.5" customHeight="1">
      <c r="A19" s="102" t="s">
        <v>139</v>
      </c>
      <c r="B19" s="65">
        <v>900</v>
      </c>
      <c r="C19" s="73">
        <f>SUM(D19:G19)</f>
        <v>22531833.42</v>
      </c>
      <c r="D19" s="73">
        <f>D21+D26+D32+D36</f>
        <v>18194481.57</v>
      </c>
      <c r="E19" s="73">
        <f>E21+E26+E34+E38</f>
        <v>871700</v>
      </c>
      <c r="F19" s="73"/>
      <c r="G19" s="73">
        <f>G21+G26+G32+G36</f>
        <v>3465651.85</v>
      </c>
    </row>
    <row r="20" spans="1:7" s="8" customFormat="1" ht="19.5" customHeight="1">
      <c r="A20" s="101" t="s">
        <v>33</v>
      </c>
      <c r="B20" s="11"/>
      <c r="C20" s="74">
        <f>SUM(D20:G20)</f>
        <v>0</v>
      </c>
      <c r="D20" s="74"/>
      <c r="E20" s="74"/>
      <c r="F20" s="74">
        <v>0</v>
      </c>
      <c r="G20" s="74"/>
    </row>
    <row r="21" spans="1:7" s="68" customFormat="1" ht="30" customHeight="1">
      <c r="A21" s="103" t="s">
        <v>140</v>
      </c>
      <c r="B21" s="67">
        <v>210</v>
      </c>
      <c r="C21" s="75">
        <f>SUM(D21:G21)</f>
        <v>13170000</v>
      </c>
      <c r="D21" s="75">
        <f>D23+D24+D25</f>
        <v>13170000</v>
      </c>
      <c r="E21" s="75">
        <f>E23+E24+E25</f>
        <v>0</v>
      </c>
      <c r="F21" s="75">
        <v>0</v>
      </c>
      <c r="G21" s="75">
        <f>G23+G24+G25</f>
        <v>0</v>
      </c>
    </row>
    <row r="22" spans="1:7" s="8" customFormat="1" ht="18.75" customHeight="1">
      <c r="A22" s="101" t="s">
        <v>30</v>
      </c>
      <c r="B22" s="11"/>
      <c r="C22" s="74"/>
      <c r="D22" s="74"/>
      <c r="E22" s="74"/>
      <c r="F22" s="74"/>
      <c r="G22" s="74"/>
    </row>
    <row r="23" spans="1:7" s="8" customFormat="1" ht="18.75" customHeight="1">
      <c r="A23" s="101" t="s">
        <v>141</v>
      </c>
      <c r="B23" s="11">
        <v>211</v>
      </c>
      <c r="C23" s="74">
        <f>SUM(D23:G23)</f>
        <v>10115000</v>
      </c>
      <c r="D23" s="87">
        <f>'[1]Лист1 (2)'!$B$728</f>
        <v>10115000</v>
      </c>
      <c r="E23" s="72">
        <v>0</v>
      </c>
      <c r="F23" s="72">
        <f>F25+F26+F27</f>
        <v>0</v>
      </c>
      <c r="G23" s="72">
        <v>0</v>
      </c>
    </row>
    <row r="24" spans="1:7" s="8" customFormat="1" ht="18.75" customHeight="1">
      <c r="A24" s="101" t="s">
        <v>142</v>
      </c>
      <c r="B24" s="15">
        <v>212</v>
      </c>
      <c r="C24" s="72">
        <f>SUM(D24:G24)</f>
        <v>0</v>
      </c>
      <c r="D24" s="12"/>
      <c r="E24" s="72">
        <v>0</v>
      </c>
      <c r="F24" s="72"/>
      <c r="G24" s="72">
        <v>0</v>
      </c>
    </row>
    <row r="25" spans="1:7" s="8" customFormat="1" ht="23.25" customHeight="1">
      <c r="A25" s="101" t="s">
        <v>143</v>
      </c>
      <c r="B25" s="15">
        <v>213</v>
      </c>
      <c r="C25" s="72">
        <f>SUM(D25:G25)</f>
        <v>3055000</v>
      </c>
      <c r="D25" s="87">
        <f>'[1]Лист1 (2)'!$B$729</f>
        <v>3055000</v>
      </c>
      <c r="E25" s="72">
        <v>0</v>
      </c>
      <c r="F25" s="72">
        <v>0</v>
      </c>
      <c r="G25" s="72">
        <v>0</v>
      </c>
    </row>
    <row r="26" spans="1:7" s="8" customFormat="1" ht="17.25" customHeight="1">
      <c r="A26" s="101" t="s">
        <v>145</v>
      </c>
      <c r="B26" s="15">
        <v>220</v>
      </c>
      <c r="C26" s="72">
        <f>SUM(D26:G26)</f>
        <v>8984091.7</v>
      </c>
      <c r="D26" s="72">
        <f>D28+D29+D30+D31</f>
        <v>4680213</v>
      </c>
      <c r="E26" s="72">
        <f>E28+E29+E30+E31+E32+E33</f>
        <v>871700</v>
      </c>
      <c r="F26" s="72">
        <v>0</v>
      </c>
      <c r="G26" s="72">
        <f>G28+G29+G30+G31</f>
        <v>3432178.7</v>
      </c>
    </row>
    <row r="27" spans="1:7" s="8" customFormat="1" ht="17.25" customHeight="1">
      <c r="A27" s="101" t="s">
        <v>30</v>
      </c>
      <c r="B27" s="15"/>
      <c r="C27" s="72"/>
      <c r="D27" s="72"/>
      <c r="E27" s="72"/>
      <c r="F27" s="72">
        <v>0</v>
      </c>
      <c r="G27" s="72"/>
    </row>
    <row r="28" spans="1:7" s="8" customFormat="1" ht="17.25" customHeight="1">
      <c r="A28" s="101" t="s">
        <v>146</v>
      </c>
      <c r="B28" s="15">
        <v>221</v>
      </c>
      <c r="C28" s="72">
        <f>SUM(D28:G28)</f>
        <v>22900</v>
      </c>
      <c r="D28" s="87">
        <f>'[1]Лист1 (2)'!$B$712</f>
        <v>22900</v>
      </c>
      <c r="E28" s="72">
        <v>0</v>
      </c>
      <c r="F28" s="72">
        <f>F30+F31+F32+F33+F34+F35</f>
        <v>0</v>
      </c>
      <c r="G28" s="72">
        <v>0</v>
      </c>
    </row>
    <row r="29" spans="1:7" s="8" customFormat="1" ht="17.25" customHeight="1">
      <c r="A29" s="101" t="s">
        <v>147</v>
      </c>
      <c r="B29" s="15">
        <v>223</v>
      </c>
      <c r="C29" s="76">
        <f aca="true" t="shared" si="1" ref="C29:C36">SUM(D29:G29)</f>
        <v>1079800</v>
      </c>
      <c r="D29" s="88">
        <f>'[1]Лист1 (2)'!$B$713+'[1]Лист1 (2)'!$B$714+'[1]Лист1 (2)'!$B$715</f>
        <v>1079800</v>
      </c>
      <c r="E29" s="76">
        <v>0</v>
      </c>
      <c r="F29" s="76">
        <v>0</v>
      </c>
      <c r="G29" s="76"/>
    </row>
    <row r="30" spans="1:7" s="8" customFormat="1" ht="27" customHeight="1">
      <c r="A30" s="101" t="s">
        <v>148</v>
      </c>
      <c r="B30" s="15">
        <v>225</v>
      </c>
      <c r="C30" s="76">
        <f t="shared" si="1"/>
        <v>1300600</v>
      </c>
      <c r="D30" s="88">
        <f>'[1]Лист1 (2)'!$B$716+'[1]Лист1 (2)'!$B$717+'[1]Лист1 (2)'!$B$718</f>
        <v>428900</v>
      </c>
      <c r="E30" s="81">
        <f>'[1]Лист1 (2)'!$C$733</f>
        <v>871700</v>
      </c>
      <c r="F30" s="76">
        <v>0</v>
      </c>
      <c r="G30" s="76">
        <v>0</v>
      </c>
    </row>
    <row r="31" spans="1:7" s="8" customFormat="1" ht="18" customHeight="1">
      <c r="A31" s="101" t="s">
        <v>149</v>
      </c>
      <c r="B31" s="15">
        <v>226</v>
      </c>
      <c r="C31" s="76">
        <f t="shared" si="1"/>
        <v>6580791.7</v>
      </c>
      <c r="D31" s="88">
        <f>'[1]Лист1 (2)'!$B$719</f>
        <v>3148613</v>
      </c>
      <c r="E31" s="85"/>
      <c r="F31" s="82"/>
      <c r="G31" s="89">
        <f>'[1]Лист1 (2)'!$B$706</f>
        <v>3432178.7</v>
      </c>
    </row>
    <row r="32" spans="1:7" s="8" customFormat="1" ht="18" customHeight="1">
      <c r="A32" s="101" t="s">
        <v>150</v>
      </c>
      <c r="B32" s="15">
        <v>290</v>
      </c>
      <c r="C32" s="76">
        <f t="shared" si="1"/>
        <v>1700</v>
      </c>
      <c r="D32" s="88">
        <f>'[1]Лист1 (2)'!$B$720</f>
        <v>1700</v>
      </c>
      <c r="E32" s="76">
        <f>E33+E34+E35</f>
        <v>0</v>
      </c>
      <c r="F32" s="76">
        <v>0</v>
      </c>
      <c r="G32" s="82"/>
    </row>
    <row r="33" spans="1:7" s="8" customFormat="1" ht="27" customHeight="1">
      <c r="A33" s="104" t="s">
        <v>151</v>
      </c>
      <c r="B33" s="15"/>
      <c r="C33" s="76">
        <f t="shared" si="1"/>
        <v>0</v>
      </c>
      <c r="D33" s="16"/>
      <c r="E33" s="76">
        <v>0</v>
      </c>
      <c r="F33" s="76">
        <v>0</v>
      </c>
      <c r="G33" s="76">
        <v>0</v>
      </c>
    </row>
    <row r="34" spans="1:7" s="8" customFormat="1" ht="27" customHeight="1">
      <c r="A34" s="104" t="s">
        <v>152</v>
      </c>
      <c r="B34" s="15"/>
      <c r="C34" s="76">
        <f t="shared" si="1"/>
        <v>0</v>
      </c>
      <c r="D34" s="76">
        <v>0</v>
      </c>
      <c r="E34" s="76">
        <v>0</v>
      </c>
      <c r="F34" s="76">
        <f>F35+F36+F37</f>
        <v>0</v>
      </c>
      <c r="G34" s="76">
        <v>0</v>
      </c>
    </row>
    <row r="35" spans="1:7" s="8" customFormat="1" ht="16.5" customHeight="1">
      <c r="A35" s="104" t="s">
        <v>153</v>
      </c>
      <c r="B35" s="15"/>
      <c r="C35" s="76">
        <f t="shared" si="1"/>
        <v>0</v>
      </c>
      <c r="D35" s="76">
        <v>0</v>
      </c>
      <c r="E35" s="76">
        <v>0</v>
      </c>
      <c r="F35" s="76">
        <v>0</v>
      </c>
      <c r="G35" s="76">
        <v>0</v>
      </c>
    </row>
    <row r="36" spans="1:7" s="8" customFormat="1" ht="27" customHeight="1">
      <c r="A36" s="105" t="s">
        <v>154</v>
      </c>
      <c r="B36" s="13">
        <v>300</v>
      </c>
      <c r="C36" s="77">
        <f t="shared" si="1"/>
        <v>376041.72</v>
      </c>
      <c r="D36" s="77">
        <f>D38+D41</f>
        <v>342568.57</v>
      </c>
      <c r="E36" s="77">
        <f>E38+E41</f>
        <v>0</v>
      </c>
      <c r="F36" s="77">
        <v>0</v>
      </c>
      <c r="G36" s="77">
        <f>G38+G41</f>
        <v>33473.15</v>
      </c>
    </row>
    <row r="37" spans="1:7" s="8" customFormat="1" ht="17.25" customHeight="1">
      <c r="A37" s="105" t="s">
        <v>30</v>
      </c>
      <c r="B37" s="13"/>
      <c r="C37" s="71"/>
      <c r="D37" s="71"/>
      <c r="E37" s="71"/>
      <c r="F37" s="71">
        <v>0</v>
      </c>
      <c r="G37" s="71"/>
    </row>
    <row r="38" spans="1:7" ht="24.75" customHeight="1">
      <c r="A38" s="105" t="s">
        <v>155</v>
      </c>
      <c r="B38" s="13">
        <v>310</v>
      </c>
      <c r="C38" s="77">
        <f>SUM(D38:G38)</f>
        <v>112273.15</v>
      </c>
      <c r="D38" s="88">
        <f>'[1]Лист1 (2)'!$B$721+'[1]Лист1 (2)'!$B$730</f>
        <v>78800</v>
      </c>
      <c r="E38" s="77">
        <v>0</v>
      </c>
      <c r="F38" s="77">
        <v>0</v>
      </c>
      <c r="G38" s="77">
        <f>G39+G40</f>
        <v>33473.15</v>
      </c>
    </row>
    <row r="39" spans="1:7" ht="18" customHeight="1">
      <c r="A39" s="105" t="s">
        <v>156</v>
      </c>
      <c r="B39" s="13"/>
      <c r="C39" s="71">
        <f>SUM(D39:G39)</f>
        <v>33473.15</v>
      </c>
      <c r="D39" s="71"/>
      <c r="E39" s="71">
        <v>0</v>
      </c>
      <c r="F39" s="71"/>
      <c r="G39" s="90">
        <f>'[1]Лист1 (2)'!$B$703+'[1]Лист1 (2)'!$B$709</f>
        <v>33473.15</v>
      </c>
    </row>
    <row r="40" spans="1:7" ht="18" customHeight="1">
      <c r="A40" s="105" t="s">
        <v>157</v>
      </c>
      <c r="B40" s="13"/>
      <c r="C40" s="71">
        <f>SUM(D40:G40)</f>
        <v>0</v>
      </c>
      <c r="D40" s="71">
        <v>0</v>
      </c>
      <c r="E40" s="71">
        <v>0</v>
      </c>
      <c r="F40" s="71">
        <v>0</v>
      </c>
      <c r="G40" s="71">
        <v>0</v>
      </c>
    </row>
    <row r="41" spans="1:7" ht="25.5" customHeight="1">
      <c r="A41" s="105" t="s">
        <v>158</v>
      </c>
      <c r="B41" s="13">
        <v>340</v>
      </c>
      <c r="C41" s="71">
        <f>SUM(D41:G41)</f>
        <v>263768.57</v>
      </c>
      <c r="D41" s="87">
        <f>'[1]Лист1 (2)'!$B$722+'[1]Лист1 (2)'!$B$723+'[1]Лист1 (2)'!$B$724+'[1]Лист1 (2)'!$B$731</f>
        <v>263768.57</v>
      </c>
      <c r="E41" s="71">
        <v>0</v>
      </c>
      <c r="F41" s="78">
        <v>0</v>
      </c>
      <c r="G41" s="83"/>
    </row>
    <row r="42" spans="1:7" ht="25.5" customHeight="1">
      <c r="A42" s="98" t="s">
        <v>138</v>
      </c>
      <c r="B42" s="13" t="s">
        <v>144</v>
      </c>
      <c r="C42" s="71">
        <f>SUM(D42:G42)</f>
        <v>0</v>
      </c>
      <c r="D42" s="71">
        <v>0</v>
      </c>
      <c r="E42" s="71">
        <v>0</v>
      </c>
      <c r="F42" s="78">
        <v>0</v>
      </c>
      <c r="G42" s="71">
        <v>0</v>
      </c>
    </row>
    <row r="43" spans="1:7" ht="20.25" customHeight="1">
      <c r="A43" s="106" t="s">
        <v>159</v>
      </c>
      <c r="B43" s="14"/>
      <c r="C43" s="71"/>
      <c r="D43" s="71"/>
      <c r="E43" s="71"/>
      <c r="F43" s="71">
        <v>0</v>
      </c>
      <c r="G43" s="71"/>
    </row>
    <row r="44" spans="1:7" ht="90.75" customHeight="1">
      <c r="A44" s="105" t="s">
        <v>160</v>
      </c>
      <c r="B44" s="13" t="s">
        <v>144</v>
      </c>
      <c r="C44" s="71">
        <f>SUM(D44:G44)</f>
        <v>0</v>
      </c>
      <c r="D44" s="71">
        <v>0</v>
      </c>
      <c r="E44" s="71">
        <v>0</v>
      </c>
      <c r="F44" s="71">
        <v>0</v>
      </c>
      <c r="G44" s="71">
        <v>0</v>
      </c>
    </row>
    <row r="45" spans="1:7" ht="69.75" customHeight="1">
      <c r="A45" s="107"/>
      <c r="B45" s="17"/>
      <c r="C45" s="79"/>
      <c r="D45" s="79"/>
      <c r="E45" s="79"/>
      <c r="F45" s="79"/>
      <c r="G45" s="79"/>
    </row>
    <row r="46" spans="1:7" ht="69.75" customHeight="1">
      <c r="A46" s="108"/>
      <c r="B46" s="18"/>
      <c r="C46" s="79"/>
      <c r="D46" s="79"/>
      <c r="E46" s="79"/>
      <c r="F46" s="79"/>
      <c r="G46" s="79"/>
    </row>
    <row r="47" spans="1:7" ht="69.75" customHeight="1">
      <c r="A47" s="108"/>
      <c r="B47" s="18"/>
      <c r="C47" s="79"/>
      <c r="D47" s="79"/>
      <c r="E47" s="79"/>
      <c r="F47" s="79"/>
      <c r="G47" s="79"/>
    </row>
    <row r="48" spans="1:7" ht="15">
      <c r="A48" s="109"/>
      <c r="B48" s="134"/>
      <c r="C48" s="134"/>
      <c r="D48" s="79"/>
      <c r="E48" s="140"/>
      <c r="F48" s="140"/>
      <c r="G48" s="140"/>
    </row>
    <row r="49" spans="1:7" ht="10.5" customHeight="1">
      <c r="A49" s="110"/>
      <c r="B49" s="134"/>
      <c r="C49" s="134"/>
      <c r="D49" s="79"/>
      <c r="E49" s="140"/>
      <c r="F49" s="140"/>
      <c r="G49" s="140"/>
    </row>
    <row r="50" spans="1:7" ht="24.75" customHeight="1">
      <c r="A50" s="110"/>
      <c r="B50" s="134"/>
      <c r="C50" s="134"/>
      <c r="D50" s="79"/>
      <c r="E50" s="140"/>
      <c r="F50" s="140"/>
      <c r="G50" s="140"/>
    </row>
    <row r="51" spans="1:7" ht="12.75" customHeight="1">
      <c r="A51" s="110"/>
      <c r="B51" s="134"/>
      <c r="C51" s="134"/>
      <c r="D51" s="79"/>
      <c r="E51" s="140"/>
      <c r="F51" s="140"/>
      <c r="G51" s="140"/>
    </row>
    <row r="52" spans="1:7" ht="12.75" customHeight="1">
      <c r="A52" s="110"/>
      <c r="B52" s="134"/>
      <c r="C52" s="134"/>
      <c r="D52" s="79"/>
      <c r="E52" s="140"/>
      <c r="F52" s="140"/>
      <c r="G52" s="140"/>
    </row>
    <row r="53" spans="1:7" ht="12.75" customHeight="1">
      <c r="A53" s="110"/>
      <c r="B53" s="134"/>
      <c r="C53" s="134"/>
      <c r="D53" s="79"/>
      <c r="E53" s="140"/>
      <c r="F53" s="140"/>
      <c r="G53" s="140"/>
    </row>
    <row r="54" spans="1:7" ht="25.5" customHeight="1">
      <c r="A54" s="110"/>
      <c r="B54" s="18"/>
      <c r="C54" s="79"/>
      <c r="D54" s="79"/>
      <c r="E54" s="79"/>
      <c r="F54" s="79"/>
      <c r="G54" s="79"/>
    </row>
    <row r="55" spans="1:2" ht="26.25" customHeight="1">
      <c r="A55" s="110"/>
      <c r="B55" s="10"/>
    </row>
    <row r="56" spans="1:2" ht="11.25" customHeight="1">
      <c r="A56" s="110"/>
      <c r="B56" s="10"/>
    </row>
    <row r="57" spans="1:2" ht="23.25" customHeight="1">
      <c r="A57" s="110"/>
      <c r="B57" s="10"/>
    </row>
    <row r="58" spans="1:2" ht="22.5" customHeight="1">
      <c r="A58" s="110"/>
      <c r="B58" s="10"/>
    </row>
    <row r="59" spans="1:2" ht="23.25" customHeight="1">
      <c r="A59" s="110"/>
      <c r="B59" s="10"/>
    </row>
    <row r="60" spans="1:2" ht="12.75" customHeight="1">
      <c r="A60" s="110"/>
      <c r="B60" s="10"/>
    </row>
    <row r="61" spans="1:2" ht="12" customHeight="1">
      <c r="A61" s="110"/>
      <c r="B61" s="10"/>
    </row>
    <row r="62" spans="1:2" ht="11.25" customHeight="1">
      <c r="A62" s="110"/>
      <c r="B62" s="10"/>
    </row>
    <row r="63" spans="1:2" ht="37.5" customHeight="1">
      <c r="A63" s="110"/>
      <c r="B63" s="10"/>
    </row>
    <row r="64" spans="1:2" ht="12.75" customHeight="1">
      <c r="A64" s="110"/>
      <c r="B64" s="10"/>
    </row>
    <row r="65" spans="1:2" ht="11.25" customHeight="1">
      <c r="A65" s="110"/>
      <c r="B65" s="10"/>
    </row>
    <row r="66" spans="1:2" ht="25.5" customHeight="1">
      <c r="A66" s="110"/>
      <c r="B66" s="10"/>
    </row>
    <row r="67" spans="1:2" ht="14.25" customHeight="1">
      <c r="A67" s="110"/>
      <c r="B67" s="10"/>
    </row>
    <row r="68" spans="1:2" ht="27" customHeight="1">
      <c r="A68" s="110"/>
      <c r="B68" s="10"/>
    </row>
    <row r="69" spans="1:2" ht="59.25" customHeight="1">
      <c r="A69" s="110"/>
      <c r="B69" s="10"/>
    </row>
    <row r="70" spans="1:2" ht="13.5" customHeight="1">
      <c r="A70" s="110"/>
      <c r="B70" s="10"/>
    </row>
    <row r="71" spans="1:2" ht="15" customHeight="1">
      <c r="A71" s="110"/>
      <c r="B71" s="10"/>
    </row>
    <row r="72" spans="1:2" ht="76.5" customHeight="1">
      <c r="A72" s="110"/>
      <c r="B72" s="10"/>
    </row>
    <row r="73" spans="1:2" ht="14.25" customHeight="1">
      <c r="A73" s="110"/>
      <c r="B73" s="10"/>
    </row>
    <row r="74" spans="1:2" ht="13.5" customHeight="1">
      <c r="A74" s="110"/>
      <c r="B74" s="10"/>
    </row>
    <row r="75" spans="1:2" ht="65.25" customHeight="1">
      <c r="A75" s="110"/>
      <c r="B75" s="10"/>
    </row>
    <row r="76" spans="1:2" ht="36.75" customHeight="1">
      <c r="A76" s="110"/>
      <c r="B76" s="10"/>
    </row>
    <row r="77" spans="1:2" ht="38.25" customHeight="1">
      <c r="A77" s="110"/>
      <c r="B77" s="10"/>
    </row>
    <row r="78" spans="1:2" ht="39.75" customHeight="1">
      <c r="A78" s="110"/>
      <c r="B78" s="10"/>
    </row>
    <row r="79" spans="1:2" ht="12.75" customHeight="1">
      <c r="A79" s="110"/>
      <c r="B79" s="10"/>
    </row>
    <row r="80" spans="1:2" ht="12.75" customHeight="1">
      <c r="A80" s="110"/>
      <c r="B80" s="10"/>
    </row>
    <row r="81" spans="1:2" ht="75.75" customHeight="1">
      <c r="A81" s="110"/>
      <c r="B81" s="10"/>
    </row>
    <row r="82" spans="1:2" ht="12.75" customHeight="1">
      <c r="A82" s="110"/>
      <c r="B82" s="10"/>
    </row>
    <row r="83" spans="1:2" ht="12.75" customHeight="1">
      <c r="A83" s="110"/>
      <c r="B83" s="10"/>
    </row>
    <row r="84" spans="1:2" ht="66.75" customHeight="1">
      <c r="A84" s="110"/>
      <c r="B84" s="10"/>
    </row>
    <row r="85" spans="1:2" ht="62.25" customHeight="1">
      <c r="A85" s="110"/>
      <c r="B85" s="10"/>
    </row>
    <row r="86" spans="1:2" ht="12.75" customHeight="1">
      <c r="A86" s="110"/>
      <c r="B86" s="10"/>
    </row>
    <row r="87" spans="1:2" ht="12.75" customHeight="1">
      <c r="A87" s="110"/>
      <c r="B87" s="10"/>
    </row>
    <row r="88" spans="1:2" ht="77.25" customHeight="1">
      <c r="A88" s="111"/>
      <c r="B88" s="10"/>
    </row>
    <row r="89" spans="1:2" ht="15">
      <c r="A89" s="111"/>
      <c r="B89" s="10"/>
    </row>
    <row r="90" spans="1:2" ht="14.25" customHeight="1">
      <c r="A90" s="111"/>
      <c r="B90" s="10"/>
    </row>
    <row r="91" spans="1:2" ht="12.75" customHeight="1">
      <c r="A91" s="111"/>
      <c r="B91" s="10"/>
    </row>
    <row r="92" spans="1:2" ht="64.5" customHeight="1">
      <c r="A92" s="111"/>
      <c r="B92" s="10"/>
    </row>
    <row r="93" spans="1:2" ht="25.5" customHeight="1">
      <c r="A93" s="111"/>
      <c r="B93" s="10"/>
    </row>
    <row r="94" spans="1:2" ht="12.75" customHeight="1">
      <c r="A94" s="111"/>
      <c r="B94" s="10"/>
    </row>
    <row r="95" spans="1:2" ht="25.5" customHeight="1">
      <c r="A95" s="111"/>
      <c r="B95" s="10"/>
    </row>
    <row r="96" ht="13.5" customHeight="1">
      <c r="B96" s="10"/>
    </row>
    <row r="97" ht="12.75" customHeight="1">
      <c r="B97" s="10"/>
    </row>
    <row r="98" ht="36" customHeight="1">
      <c r="B98" s="10"/>
    </row>
    <row r="99" ht="10.5" customHeight="1">
      <c r="B99" s="10"/>
    </row>
    <row r="100" ht="13.5" customHeight="1">
      <c r="B100" s="10"/>
    </row>
    <row r="101" ht="27" customHeight="1">
      <c r="B101" s="10"/>
    </row>
    <row r="102" ht="25.5" customHeight="1">
      <c r="B102" s="10"/>
    </row>
    <row r="103" ht="23.25" customHeight="1">
      <c r="B103" s="10"/>
    </row>
    <row r="104" ht="22.5" customHeight="1">
      <c r="B104" s="10"/>
    </row>
    <row r="105" ht="25.5" customHeight="1">
      <c r="B105" s="10"/>
    </row>
    <row r="106" ht="24" customHeight="1">
      <c r="B106" s="10"/>
    </row>
    <row r="107" ht="32.25" customHeight="1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ht="15">
      <c r="B112" s="10"/>
    </row>
    <row r="113" ht="15">
      <c r="B113" s="10"/>
    </row>
    <row r="114" ht="15">
      <c r="B114" s="10"/>
    </row>
    <row r="115" ht="15">
      <c r="B115" s="10"/>
    </row>
    <row r="116" ht="15">
      <c r="B116" s="10"/>
    </row>
    <row r="117" ht="15">
      <c r="B117" s="10"/>
    </row>
    <row r="118" ht="15">
      <c r="B118" s="10"/>
    </row>
    <row r="119" ht="15">
      <c r="B119" s="10"/>
    </row>
    <row r="120" ht="15">
      <c r="B120" s="10"/>
    </row>
    <row r="121" ht="15">
      <c r="B121" s="10"/>
    </row>
    <row r="122" ht="15">
      <c r="B122" s="10"/>
    </row>
    <row r="123" ht="15">
      <c r="B123" s="10"/>
    </row>
    <row r="124" ht="15">
      <c r="B124" s="10"/>
    </row>
    <row r="125" ht="15">
      <c r="B125" s="10"/>
    </row>
    <row r="126" ht="15">
      <c r="B126" s="10"/>
    </row>
    <row r="127" ht="15">
      <c r="B127" s="10"/>
    </row>
    <row r="128" ht="15">
      <c r="B128" s="10"/>
    </row>
    <row r="129" ht="15">
      <c r="B129" s="10"/>
    </row>
  </sheetData>
  <sheetProtection/>
  <mergeCells count="18">
    <mergeCell ref="B51:C51"/>
    <mergeCell ref="B52:C52"/>
    <mergeCell ref="B53:C53"/>
    <mergeCell ref="E48:G48"/>
    <mergeCell ref="E49:G49"/>
    <mergeCell ref="E50:G50"/>
    <mergeCell ref="E51:G51"/>
    <mergeCell ref="E52:G52"/>
    <mergeCell ref="E53:G53"/>
    <mergeCell ref="B48:C48"/>
    <mergeCell ref="B49:C49"/>
    <mergeCell ref="B50:C50"/>
    <mergeCell ref="A1:G1"/>
    <mergeCell ref="C2:G2"/>
    <mergeCell ref="B2:B4"/>
    <mergeCell ref="A2:A4"/>
    <mergeCell ref="C3:C4"/>
    <mergeCell ref="D3:G3"/>
  </mergeCells>
  <printOptions/>
  <pageMargins left="0.25" right="0.25" top="0.75" bottom="0.75" header="0.3" footer="0.3"/>
  <pageSetup fitToHeight="0" fitToWidth="1" horizontalDpi="600" verticalDpi="600" orientation="portrait" paperSize="9" scale="64" r:id="rId1"/>
  <rowBreaks count="1" manualBreakCount="1">
    <brk id="4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1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8" sqref="B18"/>
    </sheetView>
  </sheetViews>
  <sheetFormatPr defaultColWidth="9.140625" defaultRowHeight="12.75"/>
  <cols>
    <col min="1" max="1" width="8.8515625" style="19" customWidth="1"/>
    <col min="2" max="2" width="23.57421875" style="19" customWidth="1"/>
    <col min="3" max="3" width="11.421875" style="19" customWidth="1"/>
    <col min="4" max="4" width="11.00390625" style="19" customWidth="1"/>
    <col min="5" max="5" width="10.421875" style="19" customWidth="1"/>
    <col min="6" max="6" width="19.28125" style="23" customWidth="1"/>
    <col min="7" max="7" width="6.00390625" style="19" customWidth="1"/>
    <col min="8" max="8" width="17.57421875" style="19" customWidth="1"/>
    <col min="9" max="9" width="9.57421875" style="19" bestFit="1" customWidth="1"/>
    <col min="10" max="10" width="9.140625" style="19" customWidth="1"/>
    <col min="11" max="11" width="11.140625" style="19" customWidth="1"/>
    <col min="12" max="16384" width="9.140625" style="7" customWidth="1"/>
  </cols>
  <sheetData>
    <row r="1" spans="1:9" s="24" customFormat="1" ht="12.75" customHeight="1">
      <c r="A1" s="142" t="s">
        <v>250</v>
      </c>
      <c r="B1" s="142"/>
      <c r="C1" s="142"/>
      <c r="D1" s="142"/>
      <c r="E1" s="142"/>
      <c r="F1" s="142"/>
      <c r="G1" s="142"/>
      <c r="H1" s="142"/>
      <c r="I1" s="142"/>
    </row>
    <row r="2" spans="1:9" s="24" customFormat="1" ht="25.5" customHeight="1">
      <c r="A2" s="142"/>
      <c r="B2" s="142"/>
      <c r="C2" s="142"/>
      <c r="D2" s="142"/>
      <c r="E2" s="142"/>
      <c r="F2" s="142"/>
      <c r="G2" s="142"/>
      <c r="H2" s="142"/>
      <c r="I2" s="142"/>
    </row>
    <row r="3" spans="1:8" s="24" customFormat="1" ht="12">
      <c r="A3" s="145" t="s">
        <v>174</v>
      </c>
      <c r="B3" s="145" t="s">
        <v>175</v>
      </c>
      <c r="C3" s="25"/>
      <c r="D3" s="148" t="s">
        <v>176</v>
      </c>
      <c r="E3" s="148"/>
      <c r="F3" s="148"/>
      <c r="G3" s="148"/>
      <c r="H3" s="27" t="s">
        <v>194</v>
      </c>
    </row>
    <row r="4" spans="1:8" s="24" customFormat="1" ht="27.75" customHeight="1">
      <c r="A4" s="146"/>
      <c r="B4" s="152"/>
      <c r="C4" s="28" t="s">
        <v>195</v>
      </c>
      <c r="D4" s="149" t="s">
        <v>192</v>
      </c>
      <c r="E4" s="150"/>
      <c r="F4" s="150"/>
      <c r="G4" s="151"/>
      <c r="H4" s="27"/>
    </row>
    <row r="5" spans="1:8" s="24" customFormat="1" ht="24" customHeight="1">
      <c r="A5" s="146"/>
      <c r="B5" s="152"/>
      <c r="C5" s="26" t="s">
        <v>177</v>
      </c>
      <c r="D5" s="26" t="s">
        <v>177</v>
      </c>
      <c r="E5" s="26" t="s">
        <v>178</v>
      </c>
      <c r="F5" s="29" t="s">
        <v>179</v>
      </c>
      <c r="G5" s="26" t="s">
        <v>180</v>
      </c>
      <c r="H5" s="27"/>
    </row>
    <row r="6" spans="1:8" s="24" customFormat="1" ht="66.75" customHeight="1">
      <c r="A6" s="147"/>
      <c r="B6" s="30" t="s">
        <v>162</v>
      </c>
      <c r="C6" s="30"/>
      <c r="D6" s="31" t="s">
        <v>196</v>
      </c>
      <c r="E6" s="31" t="s">
        <v>181</v>
      </c>
      <c r="F6" s="32" t="s">
        <v>182</v>
      </c>
      <c r="G6" s="33" t="s">
        <v>197</v>
      </c>
      <c r="H6" s="27"/>
    </row>
    <row r="7" spans="1:8" s="24" customFormat="1" ht="48">
      <c r="A7" s="34"/>
      <c r="B7" s="35" t="s">
        <v>198</v>
      </c>
      <c r="C7" s="35"/>
      <c r="D7" s="33">
        <v>260</v>
      </c>
      <c r="E7" s="36"/>
      <c r="F7" s="37">
        <f>F8+F10+F11+F16+F9</f>
        <v>0</v>
      </c>
      <c r="G7" s="34"/>
      <c r="H7" s="27"/>
    </row>
    <row r="8" spans="1:8" s="24" customFormat="1" ht="41.25" customHeight="1">
      <c r="A8" s="26">
        <v>210</v>
      </c>
      <c r="B8" s="31" t="s">
        <v>163</v>
      </c>
      <c r="C8" s="31"/>
      <c r="D8" s="34"/>
      <c r="E8" s="38"/>
      <c r="F8" s="39"/>
      <c r="G8" s="34"/>
      <c r="H8" s="27"/>
    </row>
    <row r="9" spans="1:8" s="24" customFormat="1" ht="16.5" customHeight="1">
      <c r="A9" s="26" t="s">
        <v>164</v>
      </c>
      <c r="B9" s="31" t="s">
        <v>199</v>
      </c>
      <c r="C9" s="31"/>
      <c r="D9" s="34"/>
      <c r="E9" s="38"/>
      <c r="F9" s="40"/>
      <c r="G9" s="34"/>
      <c r="H9" s="27"/>
    </row>
    <row r="10" spans="1:8" s="24" customFormat="1" ht="24.75" customHeight="1">
      <c r="A10" s="41">
        <v>340</v>
      </c>
      <c r="B10" s="31" t="s">
        <v>200</v>
      </c>
      <c r="C10" s="31"/>
      <c r="D10" s="34"/>
      <c r="E10" s="34"/>
      <c r="F10" s="42"/>
      <c r="G10" s="34"/>
      <c r="H10" s="43"/>
    </row>
    <row r="11" spans="1:8" s="24" customFormat="1" ht="17.25" customHeight="1">
      <c r="A11" s="143">
        <v>223</v>
      </c>
      <c r="B11" s="31" t="s">
        <v>201</v>
      </c>
      <c r="C11" s="31"/>
      <c r="D11" s="34"/>
      <c r="E11" s="34"/>
      <c r="F11" s="44">
        <f>F12+F13+F14+F15</f>
        <v>0</v>
      </c>
      <c r="G11" s="34"/>
      <c r="H11" s="27"/>
    </row>
    <row r="12" spans="1:8" s="24" customFormat="1" ht="35.25" customHeight="1">
      <c r="A12" s="144"/>
      <c r="B12" s="31" t="s">
        <v>202</v>
      </c>
      <c r="C12" s="31"/>
      <c r="D12" s="31"/>
      <c r="E12" s="31"/>
      <c r="F12" s="42"/>
      <c r="G12" s="34">
        <v>70</v>
      </c>
      <c r="H12" s="43"/>
    </row>
    <row r="13" spans="1:8" s="24" customFormat="1" ht="12">
      <c r="A13" s="144"/>
      <c r="B13" s="31" t="s">
        <v>203</v>
      </c>
      <c r="C13" s="31"/>
      <c r="D13" s="34"/>
      <c r="E13" s="34"/>
      <c r="F13" s="42"/>
      <c r="G13" s="34">
        <v>70</v>
      </c>
      <c r="H13" s="43"/>
    </row>
    <row r="14" spans="1:8" s="24" customFormat="1" ht="12">
      <c r="A14" s="144"/>
      <c r="B14" s="31" t="s">
        <v>204</v>
      </c>
      <c r="C14" s="31"/>
      <c r="D14" s="34"/>
      <c r="E14" s="34"/>
      <c r="F14" s="42"/>
      <c r="G14" s="34">
        <v>50</v>
      </c>
      <c r="H14" s="43"/>
    </row>
    <row r="15" spans="1:8" s="24" customFormat="1" ht="12">
      <c r="A15" s="144"/>
      <c r="B15" s="31" t="s">
        <v>205</v>
      </c>
      <c r="C15" s="31"/>
      <c r="D15" s="34"/>
      <c r="E15" s="34"/>
      <c r="F15" s="42"/>
      <c r="G15" s="34">
        <v>90</v>
      </c>
      <c r="H15" s="43"/>
    </row>
    <row r="16" spans="1:8" s="24" customFormat="1" ht="12">
      <c r="A16" s="41" t="s">
        <v>165</v>
      </c>
      <c r="B16" s="45" t="s">
        <v>206</v>
      </c>
      <c r="C16" s="31"/>
      <c r="D16" s="34" t="s">
        <v>187</v>
      </c>
      <c r="E16" s="34"/>
      <c r="F16" s="46"/>
      <c r="G16" s="34"/>
      <c r="H16" s="43" t="s">
        <v>231</v>
      </c>
    </row>
    <row r="17" spans="1:8" s="24" customFormat="1" ht="24">
      <c r="A17" s="26"/>
      <c r="B17" s="35" t="s">
        <v>166</v>
      </c>
      <c r="C17" s="35"/>
      <c r="D17" s="34"/>
      <c r="E17" s="34"/>
      <c r="F17" s="46">
        <f>F18+F19+F20+F22+F21</f>
        <v>0</v>
      </c>
      <c r="G17" s="34"/>
      <c r="H17" s="27"/>
    </row>
    <row r="18" spans="1:8" s="24" customFormat="1" ht="72">
      <c r="A18" s="26">
        <v>210</v>
      </c>
      <c r="B18" s="31" t="s">
        <v>183</v>
      </c>
      <c r="C18" s="31"/>
      <c r="D18" s="34"/>
      <c r="E18" s="34"/>
      <c r="F18" s="47"/>
      <c r="G18" s="34"/>
      <c r="H18" s="43"/>
    </row>
    <row r="19" spans="1:8" s="24" customFormat="1" ht="19.5" customHeight="1">
      <c r="A19" s="26">
        <v>221</v>
      </c>
      <c r="B19" s="31" t="s">
        <v>207</v>
      </c>
      <c r="C19" s="31"/>
      <c r="D19" s="34"/>
      <c r="E19" s="34"/>
      <c r="F19" s="40"/>
      <c r="G19" s="34"/>
      <c r="H19" s="43"/>
    </row>
    <row r="20" spans="1:8" s="24" customFormat="1" ht="12">
      <c r="A20" s="26">
        <v>222</v>
      </c>
      <c r="B20" s="31" t="s">
        <v>208</v>
      </c>
      <c r="C20" s="31"/>
      <c r="D20" s="34"/>
      <c r="E20" s="34"/>
      <c r="F20" s="44"/>
      <c r="G20" s="34"/>
      <c r="H20" s="27"/>
    </row>
    <row r="21" spans="1:8" s="24" customFormat="1" ht="12">
      <c r="A21" s="26" t="s">
        <v>188</v>
      </c>
      <c r="B21" s="31" t="s">
        <v>244</v>
      </c>
      <c r="C21" s="31"/>
      <c r="D21" s="34"/>
      <c r="E21" s="34"/>
      <c r="F21" s="44"/>
      <c r="G21" s="34"/>
      <c r="H21" s="27"/>
    </row>
    <row r="22" spans="1:8" s="24" customFormat="1" ht="12">
      <c r="A22" s="41" t="s">
        <v>165</v>
      </c>
      <c r="B22" s="31" t="s">
        <v>209</v>
      </c>
      <c r="C22" s="31"/>
      <c r="D22" s="34"/>
      <c r="E22" s="34"/>
      <c r="F22" s="46"/>
      <c r="G22" s="34"/>
      <c r="H22" s="43"/>
    </row>
    <row r="23" spans="1:8" s="54" customFormat="1" ht="12">
      <c r="A23" s="48"/>
      <c r="B23" s="49" t="s">
        <v>184</v>
      </c>
      <c r="C23" s="49"/>
      <c r="D23" s="50"/>
      <c r="E23" s="51"/>
      <c r="F23" s="52">
        <f>F7+F17</f>
        <v>0</v>
      </c>
      <c r="G23" s="51"/>
      <c r="H23" s="53"/>
    </row>
    <row r="24" spans="1:8" s="24" customFormat="1" ht="12">
      <c r="A24" s="26"/>
      <c r="B24" s="35" t="s">
        <v>167</v>
      </c>
      <c r="C24" s="35">
        <v>260</v>
      </c>
      <c r="D24" s="26"/>
      <c r="E24" s="34"/>
      <c r="F24" s="44"/>
      <c r="G24" s="34"/>
      <c r="H24" s="27"/>
    </row>
    <row r="25" spans="1:8" s="24" customFormat="1" ht="24">
      <c r="A25" s="26"/>
      <c r="B25" s="35" t="s">
        <v>168</v>
      </c>
      <c r="C25" s="55"/>
      <c r="D25" s="56"/>
      <c r="E25" s="34"/>
      <c r="F25" s="57">
        <f>F23/260</f>
        <v>0</v>
      </c>
      <c r="G25" s="34"/>
      <c r="H25" s="27"/>
    </row>
    <row r="26" spans="1:8" s="24" customFormat="1" ht="32.25" customHeight="1">
      <c r="A26" s="26"/>
      <c r="B26" s="35" t="s">
        <v>169</v>
      </c>
      <c r="C26" s="35"/>
      <c r="D26" s="34"/>
      <c r="E26" s="34"/>
      <c r="F26" s="44"/>
      <c r="G26" s="34"/>
      <c r="H26" s="27"/>
    </row>
    <row r="27" spans="1:8" s="24" customFormat="1" ht="36">
      <c r="A27" s="26"/>
      <c r="B27" s="31" t="s">
        <v>210</v>
      </c>
      <c r="C27" s="31"/>
      <c r="D27" s="34"/>
      <c r="E27" s="34"/>
      <c r="F27" s="46">
        <f>F28+F29+F30+F31</f>
        <v>0</v>
      </c>
      <c r="G27" s="34"/>
      <c r="H27" s="27"/>
    </row>
    <row r="28" spans="1:8" s="24" customFormat="1" ht="48">
      <c r="A28" s="41" t="s">
        <v>165</v>
      </c>
      <c r="B28" s="31" t="s">
        <v>185</v>
      </c>
      <c r="C28" s="31"/>
      <c r="D28" s="34"/>
      <c r="E28" s="34"/>
      <c r="F28" s="44"/>
      <c r="G28" s="34"/>
      <c r="H28" s="43"/>
    </row>
    <row r="29" spans="1:8" s="24" customFormat="1" ht="39.75" customHeight="1">
      <c r="A29" s="26" t="s">
        <v>170</v>
      </c>
      <c r="B29" s="31" t="s">
        <v>211</v>
      </c>
      <c r="C29" s="31"/>
      <c r="D29" s="34"/>
      <c r="E29" s="34"/>
      <c r="F29" s="42"/>
      <c r="G29" s="34"/>
      <c r="H29" s="43"/>
    </row>
    <row r="30" spans="1:8" s="24" customFormat="1" ht="12">
      <c r="A30" s="26" t="s">
        <v>171</v>
      </c>
      <c r="B30" s="31" t="s">
        <v>212</v>
      </c>
      <c r="C30" s="31"/>
      <c r="D30" s="34"/>
      <c r="E30" s="34"/>
      <c r="F30" s="42"/>
      <c r="G30" s="34"/>
      <c r="H30" s="43"/>
    </row>
    <row r="31" spans="1:9" s="24" customFormat="1" ht="12">
      <c r="A31" s="26" t="s">
        <v>242</v>
      </c>
      <c r="B31" s="31" t="s">
        <v>243</v>
      </c>
      <c r="C31" s="31"/>
      <c r="D31" s="34"/>
      <c r="E31" s="34"/>
      <c r="F31" s="40"/>
      <c r="G31" s="34"/>
      <c r="H31" s="43"/>
      <c r="I31" s="58"/>
    </row>
    <row r="32" spans="1:8" s="24" customFormat="1" ht="48">
      <c r="A32" s="26"/>
      <c r="B32" s="31" t="s">
        <v>186</v>
      </c>
      <c r="C32" s="31"/>
      <c r="D32" s="34"/>
      <c r="E32" s="34"/>
      <c r="F32" s="44">
        <f>F34+F35+F36+F37+F33</f>
        <v>0</v>
      </c>
      <c r="G32" s="34"/>
      <c r="H32" s="27"/>
    </row>
    <row r="33" spans="1:8" s="24" customFormat="1" ht="60">
      <c r="A33" s="26" t="s">
        <v>213</v>
      </c>
      <c r="B33" s="31" t="s">
        <v>214</v>
      </c>
      <c r="C33" s="31"/>
      <c r="D33" s="34"/>
      <c r="E33" s="34"/>
      <c r="F33" s="42"/>
      <c r="G33" s="59"/>
      <c r="H33" s="43"/>
    </row>
    <row r="34" spans="1:8" s="24" customFormat="1" ht="49.5" customHeight="1">
      <c r="A34" s="26" t="s">
        <v>172</v>
      </c>
      <c r="B34" s="31" t="s">
        <v>215</v>
      </c>
      <c r="C34" s="31"/>
      <c r="D34" s="34"/>
      <c r="E34" s="34"/>
      <c r="F34" s="42"/>
      <c r="G34" s="34"/>
      <c r="H34" s="43"/>
    </row>
    <row r="35" spans="1:8" s="24" customFormat="1" ht="48">
      <c r="A35" s="41">
        <v>340</v>
      </c>
      <c r="B35" s="31" t="s">
        <v>216</v>
      </c>
      <c r="C35" s="31"/>
      <c r="D35" s="34"/>
      <c r="E35" s="34"/>
      <c r="F35" s="44"/>
      <c r="G35" s="34"/>
      <c r="H35" s="43"/>
    </row>
    <row r="36" spans="1:8" s="24" customFormat="1" ht="48">
      <c r="A36" s="26"/>
      <c r="B36" s="31" t="s">
        <v>217</v>
      </c>
      <c r="C36" s="31"/>
      <c r="D36" s="34"/>
      <c r="E36" s="34"/>
      <c r="F36" s="44"/>
      <c r="G36" s="34"/>
      <c r="H36" s="27"/>
    </row>
    <row r="37" spans="1:8" s="24" customFormat="1" ht="12">
      <c r="A37" s="26">
        <v>290</v>
      </c>
      <c r="B37" s="31" t="s">
        <v>218</v>
      </c>
      <c r="C37" s="31"/>
      <c r="D37" s="34"/>
      <c r="E37" s="34"/>
      <c r="F37" s="42"/>
      <c r="G37" s="34"/>
      <c r="H37" s="43"/>
    </row>
    <row r="38" spans="1:8" s="24" customFormat="1" ht="36">
      <c r="A38" s="41">
        <v>223</v>
      </c>
      <c r="B38" s="31" t="s">
        <v>219</v>
      </c>
      <c r="C38" s="31"/>
      <c r="D38" s="34"/>
      <c r="E38" s="34"/>
      <c r="F38" s="44">
        <f>F39+F40+F41+F42</f>
        <v>0</v>
      </c>
      <c r="G38" s="34"/>
      <c r="H38" s="27"/>
    </row>
    <row r="39" spans="1:8" s="24" customFormat="1" ht="24">
      <c r="A39" s="26"/>
      <c r="B39" s="31" t="s">
        <v>220</v>
      </c>
      <c r="C39" s="31"/>
      <c r="D39" s="31"/>
      <c r="E39" s="33" t="s">
        <v>221</v>
      </c>
      <c r="F39" s="42"/>
      <c r="G39" s="34">
        <v>30</v>
      </c>
      <c r="H39" s="27"/>
    </row>
    <row r="40" spans="1:8" s="24" customFormat="1" ht="12">
      <c r="A40" s="26"/>
      <c r="B40" s="31" t="s">
        <v>222</v>
      </c>
      <c r="C40" s="31"/>
      <c r="D40" s="34"/>
      <c r="E40" s="33">
        <v>10.38</v>
      </c>
      <c r="F40" s="42"/>
      <c r="G40" s="34">
        <v>30</v>
      </c>
      <c r="H40" s="27"/>
    </row>
    <row r="41" spans="1:8" s="24" customFormat="1" ht="12">
      <c r="A41" s="26"/>
      <c r="B41" s="31" t="s">
        <v>223</v>
      </c>
      <c r="C41" s="31"/>
      <c r="D41" s="34"/>
      <c r="E41" s="33">
        <v>518.92</v>
      </c>
      <c r="F41" s="42"/>
      <c r="G41" s="34">
        <v>50</v>
      </c>
      <c r="H41" s="27"/>
    </row>
    <row r="42" spans="1:8" s="24" customFormat="1" ht="12">
      <c r="A42" s="26"/>
      <c r="B42" s="31" t="s">
        <v>224</v>
      </c>
      <c r="C42" s="31"/>
      <c r="D42" s="34"/>
      <c r="E42" s="33">
        <v>2.405893</v>
      </c>
      <c r="F42" s="42"/>
      <c r="G42" s="34">
        <v>10</v>
      </c>
      <c r="H42" s="27"/>
    </row>
    <row r="43" spans="1:8" s="54" customFormat="1" ht="24">
      <c r="A43" s="48"/>
      <c r="B43" s="49" t="s">
        <v>173</v>
      </c>
      <c r="C43" s="49"/>
      <c r="D43" s="51"/>
      <c r="E43" s="51"/>
      <c r="F43" s="64">
        <f>F27+F32+F38</f>
        <v>0</v>
      </c>
      <c r="G43" s="51"/>
      <c r="H43" s="53"/>
    </row>
    <row r="44" spans="1:8" s="24" customFormat="1" ht="12">
      <c r="A44" s="26"/>
      <c r="B44" s="35" t="s">
        <v>225</v>
      </c>
      <c r="C44" s="31"/>
      <c r="D44" s="34"/>
      <c r="E44" s="34"/>
      <c r="F44" s="46">
        <f>F45+F46+F47+F48</f>
        <v>0</v>
      </c>
      <c r="G44" s="34"/>
      <c r="H44" s="27"/>
    </row>
    <row r="45" spans="1:8" s="24" customFormat="1" ht="12">
      <c r="A45" s="26" t="s">
        <v>188</v>
      </c>
      <c r="B45" s="31" t="s">
        <v>226</v>
      </c>
      <c r="C45" s="31"/>
      <c r="D45" s="34"/>
      <c r="E45" s="34"/>
      <c r="F45" s="40"/>
      <c r="G45" s="34"/>
      <c r="H45" s="43"/>
    </row>
    <row r="46" spans="1:8" s="24" customFormat="1" ht="12">
      <c r="A46" s="26" t="s">
        <v>227</v>
      </c>
      <c r="B46" s="31" t="s">
        <v>228</v>
      </c>
      <c r="C46" s="31"/>
      <c r="D46" s="34"/>
      <c r="E46" s="34"/>
      <c r="F46" s="46"/>
      <c r="G46" s="34"/>
      <c r="H46" s="27"/>
    </row>
    <row r="47" spans="1:8" s="24" customFormat="1" ht="12">
      <c r="A47" s="41" t="s">
        <v>171</v>
      </c>
      <c r="B47" s="31" t="s">
        <v>189</v>
      </c>
      <c r="C47" s="31"/>
      <c r="D47" s="34"/>
      <c r="E47" s="34"/>
      <c r="F47" s="46"/>
      <c r="G47" s="34"/>
      <c r="H47" s="27"/>
    </row>
    <row r="48" spans="1:8" s="24" customFormat="1" ht="12">
      <c r="A48" s="60" t="s">
        <v>165</v>
      </c>
      <c r="B48" s="34" t="s">
        <v>230</v>
      </c>
      <c r="C48" s="27"/>
      <c r="D48" s="27"/>
      <c r="E48" s="27"/>
      <c r="F48" s="42">
        <v>0</v>
      </c>
      <c r="G48" s="34"/>
      <c r="H48" s="43"/>
    </row>
    <row r="49" spans="1:8" s="54" customFormat="1" ht="24">
      <c r="A49" s="53"/>
      <c r="B49" s="61" t="s">
        <v>229</v>
      </c>
      <c r="C49" s="53"/>
      <c r="D49" s="53"/>
      <c r="E49" s="53"/>
      <c r="F49" s="62">
        <f>F44+F43+F23</f>
        <v>0</v>
      </c>
      <c r="G49" s="53"/>
      <c r="H49" s="53"/>
    </row>
    <row r="50" s="24" customFormat="1" ht="12">
      <c r="F50" s="63"/>
    </row>
    <row r="51" s="24" customFormat="1" ht="12">
      <c r="F51" s="63"/>
    </row>
    <row r="52" spans="2:6" ht="45" customHeight="1">
      <c r="B52" s="141" t="s">
        <v>252</v>
      </c>
      <c r="C52" s="141"/>
      <c r="D52" s="93"/>
      <c r="E52" s="93"/>
      <c r="F52" s="94" t="s">
        <v>251</v>
      </c>
    </row>
    <row r="54" s="24" customFormat="1" ht="12">
      <c r="F54" s="63"/>
    </row>
    <row r="55" s="24" customFormat="1" ht="12">
      <c r="F55" s="63"/>
    </row>
    <row r="56" spans="1:6" s="24" customFormat="1" ht="12">
      <c r="A56" s="24" t="s">
        <v>245</v>
      </c>
      <c r="F56" s="63"/>
    </row>
    <row r="57" spans="1:6" s="24" customFormat="1" ht="12">
      <c r="A57" s="24" t="s">
        <v>246</v>
      </c>
      <c r="F57" s="63"/>
    </row>
    <row r="58" s="24" customFormat="1" ht="12">
      <c r="F58" s="63"/>
    </row>
    <row r="59" s="24" customFormat="1" ht="12">
      <c r="F59" s="63"/>
    </row>
    <row r="60" s="24" customFormat="1" ht="12">
      <c r="F60" s="63"/>
    </row>
    <row r="61" s="24" customFormat="1" ht="12">
      <c r="F61" s="63"/>
    </row>
    <row r="62" s="24" customFormat="1" ht="12">
      <c r="F62" s="63"/>
    </row>
    <row r="63" s="24" customFormat="1" ht="12">
      <c r="F63" s="63"/>
    </row>
    <row r="64" s="24" customFormat="1" ht="12">
      <c r="F64" s="63"/>
    </row>
    <row r="65" s="24" customFormat="1" ht="12">
      <c r="F65" s="63"/>
    </row>
    <row r="66" s="24" customFormat="1" ht="12">
      <c r="F66" s="63"/>
    </row>
    <row r="67" s="24" customFormat="1" ht="12">
      <c r="F67" s="63"/>
    </row>
    <row r="68" s="24" customFormat="1" ht="12">
      <c r="F68" s="63"/>
    </row>
    <row r="69" s="24" customFormat="1" ht="12">
      <c r="F69" s="63"/>
    </row>
    <row r="70" s="24" customFormat="1" ht="12">
      <c r="F70" s="63"/>
    </row>
    <row r="71" s="24" customFormat="1" ht="12">
      <c r="F71" s="63"/>
    </row>
    <row r="72" s="24" customFormat="1" ht="12">
      <c r="F72" s="63"/>
    </row>
    <row r="73" s="24" customFormat="1" ht="12">
      <c r="F73" s="63"/>
    </row>
    <row r="74" s="24" customFormat="1" ht="12">
      <c r="F74" s="63"/>
    </row>
    <row r="75" s="24" customFormat="1" ht="12">
      <c r="F75" s="63"/>
    </row>
    <row r="76" s="24" customFormat="1" ht="12">
      <c r="F76" s="63"/>
    </row>
    <row r="77" s="24" customFormat="1" ht="12">
      <c r="F77" s="63"/>
    </row>
    <row r="78" s="24" customFormat="1" ht="12">
      <c r="F78" s="63"/>
    </row>
    <row r="79" s="24" customFormat="1" ht="12">
      <c r="F79" s="63"/>
    </row>
    <row r="80" s="24" customFormat="1" ht="12">
      <c r="F80" s="63"/>
    </row>
    <row r="81" s="24" customFormat="1" ht="12">
      <c r="F81" s="63"/>
    </row>
    <row r="82" s="24" customFormat="1" ht="12">
      <c r="F82" s="63"/>
    </row>
    <row r="83" s="24" customFormat="1" ht="12">
      <c r="F83" s="63"/>
    </row>
    <row r="84" s="24" customFormat="1" ht="12">
      <c r="F84" s="63"/>
    </row>
    <row r="85" s="24" customFormat="1" ht="12">
      <c r="F85" s="63"/>
    </row>
    <row r="86" s="24" customFormat="1" ht="12">
      <c r="F86" s="63"/>
    </row>
    <row r="87" s="24" customFormat="1" ht="12">
      <c r="F87" s="63"/>
    </row>
    <row r="88" s="24" customFormat="1" ht="12">
      <c r="F88" s="63"/>
    </row>
    <row r="89" s="24" customFormat="1" ht="12">
      <c r="F89" s="63"/>
    </row>
    <row r="90" s="24" customFormat="1" ht="12">
      <c r="F90" s="63"/>
    </row>
    <row r="91" s="24" customFormat="1" ht="12">
      <c r="F91" s="63"/>
    </row>
    <row r="92" s="24" customFormat="1" ht="12">
      <c r="F92" s="63"/>
    </row>
    <row r="93" s="24" customFormat="1" ht="12">
      <c r="F93" s="63"/>
    </row>
    <row r="94" s="24" customFormat="1" ht="12">
      <c r="F94" s="63"/>
    </row>
    <row r="95" s="24" customFormat="1" ht="12">
      <c r="F95" s="63"/>
    </row>
    <row r="96" s="24" customFormat="1" ht="12">
      <c r="F96" s="63"/>
    </row>
    <row r="97" s="24" customFormat="1" ht="12">
      <c r="F97" s="63"/>
    </row>
    <row r="98" s="24" customFormat="1" ht="12">
      <c r="F98" s="63"/>
    </row>
    <row r="99" s="24" customFormat="1" ht="12">
      <c r="F99" s="63"/>
    </row>
    <row r="100" s="24" customFormat="1" ht="12">
      <c r="F100" s="63"/>
    </row>
    <row r="101" s="24" customFormat="1" ht="12">
      <c r="F101" s="63"/>
    </row>
    <row r="102" s="24" customFormat="1" ht="12">
      <c r="F102" s="63"/>
    </row>
    <row r="103" s="24" customFormat="1" ht="12">
      <c r="F103" s="63"/>
    </row>
    <row r="104" s="21" customFormat="1" ht="12.75">
      <c r="F104" s="22"/>
    </row>
    <row r="105" s="21" customFormat="1" ht="12.75">
      <c r="F105" s="22"/>
    </row>
    <row r="106" s="21" customFormat="1" ht="12.75">
      <c r="F106" s="22"/>
    </row>
    <row r="107" s="21" customFormat="1" ht="12.75">
      <c r="F107" s="22"/>
    </row>
    <row r="108" s="21" customFormat="1" ht="12.75">
      <c r="F108" s="22"/>
    </row>
    <row r="109" s="21" customFormat="1" ht="12.75">
      <c r="F109" s="22"/>
    </row>
    <row r="110" s="21" customFormat="1" ht="12.75">
      <c r="F110" s="22"/>
    </row>
    <row r="111" s="21" customFormat="1" ht="12.75">
      <c r="F111" s="22"/>
    </row>
    <row r="112" s="21" customFormat="1" ht="12.75">
      <c r="F112" s="22"/>
    </row>
    <row r="113" s="21" customFormat="1" ht="12.75">
      <c r="F113" s="22"/>
    </row>
    <row r="114" s="21" customFormat="1" ht="12.75">
      <c r="F114" s="22"/>
    </row>
    <row r="115" s="21" customFormat="1" ht="12.75">
      <c r="F115" s="22"/>
    </row>
    <row r="116" s="21" customFormat="1" ht="12.75">
      <c r="F116" s="22"/>
    </row>
    <row r="117" s="21" customFormat="1" ht="12.75">
      <c r="F117" s="22"/>
    </row>
    <row r="118" s="21" customFormat="1" ht="12.75">
      <c r="F118" s="22"/>
    </row>
    <row r="119" s="21" customFormat="1" ht="12.75">
      <c r="F119" s="22"/>
    </row>
  </sheetData>
  <sheetProtection/>
  <mergeCells count="7">
    <mergeCell ref="B52:C52"/>
    <mergeCell ref="A1:I2"/>
    <mergeCell ref="A11:A15"/>
    <mergeCell ref="A3:A6"/>
    <mergeCell ref="D3:G3"/>
    <mergeCell ref="D4:G4"/>
    <mergeCell ref="B3:B5"/>
  </mergeCells>
  <printOptions/>
  <pageMargins left="0" right="0" top="0" bottom="0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2014-02-07T10:58:29Z</cp:lastPrinted>
  <dcterms:created xsi:type="dcterms:W3CDTF">1996-10-08T23:32:33Z</dcterms:created>
  <dcterms:modified xsi:type="dcterms:W3CDTF">2014-02-07T11:01:53Z</dcterms:modified>
  <cp:category/>
  <cp:version/>
  <cp:contentType/>
  <cp:contentStatus/>
</cp:coreProperties>
</file>